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https://region971-my.sharepoint.com/personal/khelouet_regionguadeloupe_fr/Documents/Bureau/21-27/Site internet/Infographie/4- Coin des experts/4.1 Documents stratégiques/"/>
    </mc:Choice>
  </mc:AlternateContent>
  <xr:revisionPtr revIDLastSave="0" documentId="8_{9802EA9C-4000-4504-BC21-1EE733F8ED84}" xr6:coauthVersionLast="36" xr6:coauthVersionMax="36" xr10:uidLastSave="{00000000-0000-0000-0000-000000000000}"/>
  <bookViews>
    <workbookView xWindow="0" yWindow="0" windowWidth="19200" windowHeight="6930" tabRatio="941" firstSheet="10" activeTab="10" xr2:uid="{00000000-000D-0000-FFFF-FFFF00000000}"/>
  </bookViews>
  <sheets>
    <sheet name="Critères d'éligibilité socle" sheetId="71" r:id="rId1"/>
    <sheet name="critères transversaux" sheetId="54" r:id="rId2"/>
    <sheet name="critères bonus" sheetId="55" r:id="rId3"/>
    <sheet name="OS 1.1" sheetId="57" r:id="rId4"/>
    <sheet name="OS 1.2" sheetId="58" r:id="rId5"/>
    <sheet name="OS 1.3" sheetId="59" r:id="rId6"/>
    <sheet name="OS 1.5" sheetId="60" r:id="rId7"/>
    <sheet name="OS 2.1" sheetId="61" r:id="rId8"/>
    <sheet name="OS 2.2" sheetId="62" r:id="rId9"/>
    <sheet name="OS 2.4" sheetId="63" r:id="rId10"/>
    <sheet name="OS 2.5" sheetId="64" r:id="rId11"/>
    <sheet name="OS 2.6" sheetId="65" r:id="rId12"/>
    <sheet name="OS 2.7" sheetId="66" r:id="rId13"/>
    <sheet name="OS 2.8" sheetId="67" r:id="rId14"/>
    <sheet name="OS 3.2" sheetId="68" r:id="rId15"/>
    <sheet name="OS 4.1" sheetId="72" r:id="rId16"/>
    <sheet name="OS 4.2" sheetId="69" r:id="rId17"/>
    <sheet name="OS 4.5" sheetId="73" r:id="rId18"/>
    <sheet name="OS 4.6" sheetId="75" r:id="rId19"/>
    <sheet name="OS 4.7" sheetId="74" r:id="rId20"/>
    <sheet name="OS 5.1" sheetId="70" r:id="rId2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299" i="63" l="1"/>
  <c r="C168" i="63"/>
  <c r="B89" i="72" l="1"/>
  <c r="F100" i="59"/>
  <c r="F101" i="59" s="1"/>
  <c r="F102" i="64"/>
  <c r="F103" i="64"/>
  <c r="F101" i="64"/>
  <c r="F104" i="64" s="1"/>
  <c r="F101" i="63"/>
  <c r="F102" i="63"/>
  <c r="F100" i="63"/>
  <c r="F103" i="63" s="1"/>
  <c r="D143" i="63" s="1"/>
  <c r="F101" i="62"/>
  <c r="F102" i="62"/>
  <c r="F103" i="62"/>
  <c r="F105" i="60"/>
  <c r="F106" i="60"/>
  <c r="F107" i="60"/>
  <c r="F106" i="59"/>
  <c r="F126" i="59"/>
  <c r="F103" i="58"/>
  <c r="F104" i="58"/>
  <c r="F101" i="67"/>
  <c r="F102" i="67"/>
  <c r="F103" i="67"/>
  <c r="D158" i="70"/>
  <c r="D157" i="69"/>
  <c r="D158" i="68"/>
  <c r="D158" i="67"/>
  <c r="D158" i="66"/>
  <c r="D160" i="65"/>
  <c r="D159" i="64"/>
  <c r="D158" i="63"/>
  <c r="D158" i="62"/>
  <c r="D158" i="61"/>
  <c r="D158" i="60"/>
  <c r="D159" i="59"/>
  <c r="D158" i="58"/>
  <c r="D158" i="57"/>
  <c r="C303" i="70"/>
  <c r="C302" i="70"/>
  <c r="C301" i="70"/>
  <c r="C300" i="70"/>
  <c r="C299" i="70"/>
  <c r="C298" i="70"/>
  <c r="C297" i="70"/>
  <c r="C296" i="70"/>
  <c r="C295" i="70"/>
  <c r="C294" i="70"/>
  <c r="C293" i="70"/>
  <c r="C292" i="70"/>
  <c r="D277" i="70"/>
  <c r="C302" i="69"/>
  <c r="C301" i="69"/>
  <c r="C300" i="69"/>
  <c r="C299" i="69"/>
  <c r="C298" i="69"/>
  <c r="C297" i="69"/>
  <c r="C296" i="69"/>
  <c r="C295" i="69"/>
  <c r="C294" i="69"/>
  <c r="C293" i="69"/>
  <c r="C292" i="69"/>
  <c r="C291" i="69"/>
  <c r="C303" i="68"/>
  <c r="C302" i="68"/>
  <c r="C301" i="68"/>
  <c r="C300" i="68"/>
  <c r="C299" i="68"/>
  <c r="C298" i="68"/>
  <c r="C297" i="68"/>
  <c r="C296" i="68"/>
  <c r="C295" i="68"/>
  <c r="C294" i="68"/>
  <c r="C293" i="68"/>
  <c r="C292" i="68"/>
  <c r="D277" i="68"/>
  <c r="D275" i="68"/>
  <c r="C303" i="67"/>
  <c r="C302" i="67"/>
  <c r="C301" i="67"/>
  <c r="C300" i="67"/>
  <c r="C299" i="67"/>
  <c r="C298" i="67"/>
  <c r="C297" i="67"/>
  <c r="C296" i="67"/>
  <c r="C295" i="67"/>
  <c r="C294" i="67"/>
  <c r="C293" i="67"/>
  <c r="C292" i="67"/>
  <c r="C303" i="66"/>
  <c r="C302" i="66"/>
  <c r="C301" i="66"/>
  <c r="C300" i="66"/>
  <c r="C299" i="66"/>
  <c r="C298" i="66"/>
  <c r="C297" i="66"/>
  <c r="C296" i="66"/>
  <c r="C295" i="66"/>
  <c r="C294" i="66"/>
  <c r="C293" i="66"/>
  <c r="C292" i="66"/>
  <c r="C305" i="65"/>
  <c r="C304" i="65"/>
  <c r="C303" i="65"/>
  <c r="C302" i="65"/>
  <c r="C301" i="65"/>
  <c r="C300" i="65"/>
  <c r="C299" i="65"/>
  <c r="C298" i="65"/>
  <c r="C297" i="65"/>
  <c r="C296" i="65"/>
  <c r="C295" i="65"/>
  <c r="C294" i="65"/>
  <c r="C304" i="64"/>
  <c r="C303" i="64"/>
  <c r="C302" i="64"/>
  <c r="C301" i="64"/>
  <c r="C300" i="64"/>
  <c r="C299" i="64"/>
  <c r="C298" i="64"/>
  <c r="C297" i="64"/>
  <c r="C296" i="64"/>
  <c r="C295" i="64"/>
  <c r="C294" i="64"/>
  <c r="C293" i="64"/>
  <c r="D275" i="63"/>
  <c r="C303" i="63"/>
  <c r="C302" i="63"/>
  <c r="C301" i="63"/>
  <c r="C300" i="63"/>
  <c r="C298" i="63"/>
  <c r="C297" i="63"/>
  <c r="C296" i="63"/>
  <c r="C295" i="63"/>
  <c r="C294" i="63"/>
  <c r="C293" i="63"/>
  <c r="C292" i="63"/>
  <c r="C303" i="62"/>
  <c r="C302" i="62"/>
  <c r="C301" i="62"/>
  <c r="C300" i="62"/>
  <c r="C299" i="62"/>
  <c r="C298" i="62"/>
  <c r="C297" i="62"/>
  <c r="C296" i="62"/>
  <c r="C295" i="62"/>
  <c r="C294" i="62"/>
  <c r="C293" i="62"/>
  <c r="C292" i="62"/>
  <c r="C303" i="61"/>
  <c r="C302" i="61"/>
  <c r="C301" i="61"/>
  <c r="C300" i="61"/>
  <c r="C299" i="61"/>
  <c r="C298" i="61"/>
  <c r="C297" i="61"/>
  <c r="C296" i="61"/>
  <c r="C295" i="61"/>
  <c r="C294" i="61"/>
  <c r="C293" i="61"/>
  <c r="C292" i="61"/>
  <c r="D277" i="61"/>
  <c r="D275" i="61"/>
  <c r="C303" i="60"/>
  <c r="C302" i="60"/>
  <c r="C301" i="60"/>
  <c r="C300" i="60"/>
  <c r="C299" i="60"/>
  <c r="C298" i="60"/>
  <c r="C297" i="60"/>
  <c r="C296" i="60"/>
  <c r="C295" i="60"/>
  <c r="C294" i="60"/>
  <c r="C293" i="60"/>
  <c r="C292" i="60"/>
  <c r="F107" i="74"/>
  <c r="F106" i="74"/>
  <c r="F105" i="74"/>
  <c r="F104" i="74"/>
  <c r="F108" i="74" s="1"/>
  <c r="E147" i="74" s="1"/>
  <c r="F107" i="75"/>
  <c r="F106" i="75"/>
  <c r="F105" i="75"/>
  <c r="F104" i="75"/>
  <c r="F108" i="75" s="1"/>
  <c r="D142" i="74"/>
  <c r="E150" i="74" s="1"/>
  <c r="D142" i="75"/>
  <c r="E150" i="75" s="1"/>
  <c r="D141" i="73"/>
  <c r="E149" i="73" s="1"/>
  <c r="D134" i="74"/>
  <c r="C133" i="74"/>
  <c r="C132" i="74"/>
  <c r="C131" i="74"/>
  <c r="C130" i="74"/>
  <c r="D127" i="74"/>
  <c r="C126" i="74"/>
  <c r="C125" i="74"/>
  <c r="C124" i="74"/>
  <c r="C123" i="74"/>
  <c r="D119" i="74"/>
  <c r="C118" i="74"/>
  <c r="C117" i="74"/>
  <c r="C116" i="74"/>
  <c r="C115" i="74"/>
  <c r="D134" i="75"/>
  <c r="C133" i="75"/>
  <c r="C132" i="75"/>
  <c r="C131" i="75"/>
  <c r="C130" i="75"/>
  <c r="D127" i="75"/>
  <c r="C126" i="75"/>
  <c r="C125" i="75"/>
  <c r="C124" i="75"/>
  <c r="C123" i="75"/>
  <c r="D119" i="75"/>
  <c r="C118" i="75"/>
  <c r="C117" i="75"/>
  <c r="C116" i="75"/>
  <c r="C115" i="75"/>
  <c r="D133" i="73"/>
  <c r="C132" i="73"/>
  <c r="C131" i="73"/>
  <c r="C130" i="73"/>
  <c r="C129" i="73"/>
  <c r="D126" i="73"/>
  <c r="C125" i="73"/>
  <c r="C124" i="73"/>
  <c r="C123" i="73"/>
  <c r="C122" i="73"/>
  <c r="D118" i="73"/>
  <c r="C117" i="73"/>
  <c r="C116" i="73"/>
  <c r="C115" i="73"/>
  <c r="C114" i="73"/>
  <c r="C135" i="72"/>
  <c r="C134" i="72"/>
  <c r="C133" i="72"/>
  <c r="C132" i="72"/>
  <c r="C128" i="72"/>
  <c r="C127" i="72"/>
  <c r="C126" i="72"/>
  <c r="C125" i="72"/>
  <c r="C120" i="72"/>
  <c r="C119" i="72"/>
  <c r="C118" i="72"/>
  <c r="C117" i="72"/>
  <c r="C151" i="68"/>
  <c r="D136" i="72"/>
  <c r="D129" i="72"/>
  <c r="D121" i="72"/>
  <c r="D143" i="72"/>
  <c r="E151" i="72" s="1"/>
  <c r="C96" i="74"/>
  <c r="C95" i="74"/>
  <c r="C94" i="74"/>
  <c r="C93" i="74"/>
  <c r="D92" i="74"/>
  <c r="C92" i="74"/>
  <c r="D91" i="74"/>
  <c r="C91" i="74"/>
  <c r="B91" i="74"/>
  <c r="E89" i="74"/>
  <c r="D89" i="74"/>
  <c r="C89" i="74"/>
  <c r="E88" i="74"/>
  <c r="D88" i="74"/>
  <c r="C88" i="74"/>
  <c r="B88" i="74"/>
  <c r="E87" i="74"/>
  <c r="D87" i="74"/>
  <c r="C87" i="74"/>
  <c r="B87" i="74"/>
  <c r="E86" i="74"/>
  <c r="D86" i="74"/>
  <c r="C86" i="74"/>
  <c r="E85" i="74"/>
  <c r="D85" i="74"/>
  <c r="C85" i="74"/>
  <c r="E84" i="74"/>
  <c r="D84" i="74"/>
  <c r="C84" i="74"/>
  <c r="B84" i="74"/>
  <c r="E83" i="74"/>
  <c r="D83" i="74"/>
  <c r="C83" i="74"/>
  <c r="E82" i="74"/>
  <c r="D82" i="74"/>
  <c r="C82" i="74"/>
  <c r="B82" i="74"/>
  <c r="E81" i="74"/>
  <c r="D81" i="74"/>
  <c r="C81" i="74"/>
  <c r="B81" i="74"/>
  <c r="C96" i="75"/>
  <c r="C95" i="75"/>
  <c r="C94" i="75"/>
  <c r="C93" i="75"/>
  <c r="D92" i="75"/>
  <c r="C92" i="75"/>
  <c r="D91" i="75"/>
  <c r="C91" i="75"/>
  <c r="B91" i="75"/>
  <c r="E89" i="75"/>
  <c r="D89" i="75"/>
  <c r="C89" i="75"/>
  <c r="E88" i="75"/>
  <c r="D88" i="75"/>
  <c r="C88" i="75"/>
  <c r="B88" i="75"/>
  <c r="E87" i="75"/>
  <c r="D87" i="75"/>
  <c r="C87" i="75"/>
  <c r="B87" i="75"/>
  <c r="E86" i="75"/>
  <c r="D86" i="75"/>
  <c r="C86" i="75"/>
  <c r="E85" i="75"/>
  <c r="D85" i="75"/>
  <c r="C85" i="75"/>
  <c r="E84" i="75"/>
  <c r="D84" i="75"/>
  <c r="C84" i="75"/>
  <c r="B84" i="75"/>
  <c r="E83" i="75"/>
  <c r="D83" i="75"/>
  <c r="C83" i="75"/>
  <c r="E82" i="75"/>
  <c r="D82" i="75"/>
  <c r="C82" i="75"/>
  <c r="B82" i="75"/>
  <c r="E81" i="75"/>
  <c r="D81" i="75"/>
  <c r="C81" i="75"/>
  <c r="B81" i="75"/>
  <c r="C95" i="73"/>
  <c r="C94" i="73"/>
  <c r="C93" i="73"/>
  <c r="C92" i="73"/>
  <c r="D91" i="73"/>
  <c r="C91" i="73"/>
  <c r="D90" i="73"/>
  <c r="C90" i="73"/>
  <c r="B90" i="73"/>
  <c r="E88" i="73"/>
  <c r="D88" i="73"/>
  <c r="C88" i="73"/>
  <c r="E87" i="73"/>
  <c r="D87" i="73"/>
  <c r="C87" i="73"/>
  <c r="B87" i="73"/>
  <c r="E86" i="73"/>
  <c r="D86" i="73"/>
  <c r="C86" i="73"/>
  <c r="B86" i="73"/>
  <c r="E85" i="73"/>
  <c r="D85" i="73"/>
  <c r="C85" i="73"/>
  <c r="E84" i="73"/>
  <c r="D84" i="73"/>
  <c r="C84" i="73"/>
  <c r="E83" i="73"/>
  <c r="D83" i="73"/>
  <c r="C83" i="73"/>
  <c r="B83" i="73"/>
  <c r="E82" i="73"/>
  <c r="D82" i="73"/>
  <c r="C82" i="73"/>
  <c r="E81" i="73"/>
  <c r="D81" i="73"/>
  <c r="C81" i="73"/>
  <c r="B81" i="73"/>
  <c r="E80" i="73"/>
  <c r="D80" i="73"/>
  <c r="C80" i="73"/>
  <c r="B80" i="73"/>
  <c r="C97" i="72"/>
  <c r="C96" i="72"/>
  <c r="C95" i="72"/>
  <c r="C94" i="72"/>
  <c r="D93" i="72"/>
  <c r="C93" i="72"/>
  <c r="D92" i="72"/>
  <c r="C92" i="72"/>
  <c r="B92" i="72"/>
  <c r="E90" i="72"/>
  <c r="D90" i="72"/>
  <c r="C90" i="72"/>
  <c r="E89" i="72"/>
  <c r="D89" i="72"/>
  <c r="C89" i="72"/>
  <c r="E88" i="72"/>
  <c r="D88" i="72"/>
  <c r="C88" i="72"/>
  <c r="B88" i="72"/>
  <c r="E87" i="72"/>
  <c r="D87" i="72"/>
  <c r="C87" i="72"/>
  <c r="E86" i="72"/>
  <c r="D86" i="72"/>
  <c r="C86" i="72"/>
  <c r="E85" i="72"/>
  <c r="D85" i="72"/>
  <c r="C85" i="72"/>
  <c r="B85" i="72"/>
  <c r="E84" i="72"/>
  <c r="D84" i="72"/>
  <c r="C84" i="72"/>
  <c r="E83" i="72"/>
  <c r="D83" i="72"/>
  <c r="C83" i="72"/>
  <c r="B83" i="72"/>
  <c r="E82" i="72"/>
  <c r="D82" i="72"/>
  <c r="C82" i="72"/>
  <c r="B82" i="72"/>
  <c r="D170" i="70"/>
  <c r="C169" i="70"/>
  <c r="C168" i="70"/>
  <c r="C167" i="70"/>
  <c r="C166" i="70"/>
  <c r="D163" i="70"/>
  <c r="C162" i="70"/>
  <c r="C161" i="70"/>
  <c r="C160" i="70"/>
  <c r="C159" i="70"/>
  <c r="D155" i="70"/>
  <c r="C154" i="70"/>
  <c r="C153" i="70"/>
  <c r="C152" i="70"/>
  <c r="C151" i="70"/>
  <c r="D150" i="70"/>
  <c r="D169" i="69"/>
  <c r="C168" i="69"/>
  <c r="C167" i="69"/>
  <c r="C166" i="69"/>
  <c r="C165" i="69"/>
  <c r="D162" i="69"/>
  <c r="C161" i="69"/>
  <c r="C160" i="69"/>
  <c r="C159" i="69"/>
  <c r="C158" i="69"/>
  <c r="D154" i="69"/>
  <c r="C153" i="69"/>
  <c r="C152" i="69"/>
  <c r="C151" i="69"/>
  <c r="C150" i="69"/>
  <c r="D149" i="69"/>
  <c r="D170" i="68"/>
  <c r="C169" i="68"/>
  <c r="C168" i="68"/>
  <c r="C167" i="68"/>
  <c r="C166" i="68"/>
  <c r="D163" i="68"/>
  <c r="C162" i="68"/>
  <c r="C161" i="68"/>
  <c r="C160" i="68"/>
  <c r="C159" i="68"/>
  <c r="D155" i="68"/>
  <c r="C154" i="68"/>
  <c r="C153" i="68"/>
  <c r="C152" i="68"/>
  <c r="D150" i="68"/>
  <c r="D170" i="67"/>
  <c r="C169" i="67"/>
  <c r="C168" i="67"/>
  <c r="C167" i="67"/>
  <c r="C166" i="67"/>
  <c r="D163" i="67"/>
  <c r="C162" i="67"/>
  <c r="C161" i="67"/>
  <c r="C160" i="67"/>
  <c r="C159" i="67"/>
  <c r="D155" i="67"/>
  <c r="C154" i="67"/>
  <c r="C153" i="67"/>
  <c r="C152" i="67"/>
  <c r="C151" i="67"/>
  <c r="D150" i="67"/>
  <c r="D170" i="66"/>
  <c r="C169" i="66"/>
  <c r="C168" i="66"/>
  <c r="C167" i="66"/>
  <c r="C166" i="66"/>
  <c r="D163" i="66"/>
  <c r="C162" i="66"/>
  <c r="C161" i="66"/>
  <c r="C160" i="66"/>
  <c r="C159" i="66"/>
  <c r="D155" i="66"/>
  <c r="C154" i="66"/>
  <c r="C153" i="66"/>
  <c r="C152" i="66"/>
  <c r="C151" i="66"/>
  <c r="D150" i="66"/>
  <c r="D172" i="65"/>
  <c r="C171" i="65"/>
  <c r="C170" i="65"/>
  <c r="C169" i="65"/>
  <c r="C168" i="65"/>
  <c r="D165" i="65"/>
  <c r="C164" i="65"/>
  <c r="C163" i="65"/>
  <c r="C162" i="65"/>
  <c r="C161" i="65"/>
  <c r="D157" i="65"/>
  <c r="C156" i="65"/>
  <c r="C155" i="65"/>
  <c r="C154" i="65"/>
  <c r="C153" i="65"/>
  <c r="D152" i="65"/>
  <c r="D171" i="64"/>
  <c r="C170" i="64"/>
  <c r="C169" i="64"/>
  <c r="C168" i="64"/>
  <c r="C167" i="64"/>
  <c r="D164" i="64"/>
  <c r="C163" i="64"/>
  <c r="C162" i="64"/>
  <c r="C161" i="64"/>
  <c r="C160" i="64"/>
  <c r="D156" i="64"/>
  <c r="C155" i="64"/>
  <c r="C154" i="64"/>
  <c r="C153" i="64"/>
  <c r="C152" i="64"/>
  <c r="D151" i="64"/>
  <c r="D170" i="63"/>
  <c r="C169" i="63"/>
  <c r="C167" i="63"/>
  <c r="C166" i="63"/>
  <c r="D163" i="63"/>
  <c r="C162" i="63"/>
  <c r="C161" i="63"/>
  <c r="C160" i="63"/>
  <c r="C159" i="63"/>
  <c r="D155" i="63"/>
  <c r="C154" i="63"/>
  <c r="C153" i="63"/>
  <c r="C152" i="63"/>
  <c r="C151" i="63"/>
  <c r="D150" i="63"/>
  <c r="D170" i="62"/>
  <c r="C169" i="62"/>
  <c r="C168" i="62"/>
  <c r="C167" i="62"/>
  <c r="C166" i="62"/>
  <c r="D163" i="62"/>
  <c r="C162" i="62"/>
  <c r="C161" i="62"/>
  <c r="C160" i="62"/>
  <c r="C159" i="62"/>
  <c r="D155" i="62"/>
  <c r="C154" i="62"/>
  <c r="C153" i="62"/>
  <c r="C152" i="62"/>
  <c r="C151" i="62"/>
  <c r="D150" i="62"/>
  <c r="D170" i="61"/>
  <c r="C169" i="61"/>
  <c r="C168" i="61"/>
  <c r="C167" i="61"/>
  <c r="C166" i="61"/>
  <c r="D163" i="61"/>
  <c r="C162" i="61"/>
  <c r="C161" i="61"/>
  <c r="C160" i="61"/>
  <c r="C159" i="61"/>
  <c r="D155" i="61"/>
  <c r="C154" i="61"/>
  <c r="C153" i="61"/>
  <c r="C152" i="61"/>
  <c r="C151" i="61"/>
  <c r="D150" i="61"/>
  <c r="D170" i="60"/>
  <c r="C169" i="60"/>
  <c r="C168" i="60"/>
  <c r="C167" i="60"/>
  <c r="C166" i="60"/>
  <c r="D163" i="60"/>
  <c r="C162" i="60"/>
  <c r="C161" i="60"/>
  <c r="C160" i="60"/>
  <c r="C159" i="60"/>
  <c r="D155" i="60"/>
  <c r="C154" i="60"/>
  <c r="C153" i="60"/>
  <c r="C152" i="60"/>
  <c r="C151" i="60"/>
  <c r="D150" i="60"/>
  <c r="D171" i="59"/>
  <c r="C170" i="59"/>
  <c r="C169" i="59"/>
  <c r="C168" i="59"/>
  <c r="C167" i="59"/>
  <c r="D164" i="59"/>
  <c r="C163" i="59"/>
  <c r="C162" i="59"/>
  <c r="C161" i="59"/>
  <c r="C160" i="59"/>
  <c r="D156" i="59"/>
  <c r="C155" i="59"/>
  <c r="C154" i="59"/>
  <c r="C153" i="59"/>
  <c r="C152" i="59"/>
  <c r="D151" i="59"/>
  <c r="C95" i="70"/>
  <c r="C94" i="70"/>
  <c r="C93" i="70"/>
  <c r="C92" i="70"/>
  <c r="D91" i="70"/>
  <c r="C91" i="70"/>
  <c r="D90" i="70"/>
  <c r="C90" i="70"/>
  <c r="B90" i="70"/>
  <c r="C94" i="69"/>
  <c r="C93" i="69"/>
  <c r="C92" i="69"/>
  <c r="C91" i="69"/>
  <c r="D90" i="69"/>
  <c r="C90" i="69"/>
  <c r="D89" i="69"/>
  <c r="C89" i="69"/>
  <c r="B89" i="69"/>
  <c r="C95" i="68"/>
  <c r="C94" i="68"/>
  <c r="C93" i="68"/>
  <c r="C92" i="68"/>
  <c r="D91" i="68"/>
  <c r="C91" i="68"/>
  <c r="D90" i="68"/>
  <c r="C90" i="68"/>
  <c r="B90" i="68"/>
  <c r="C95" i="67"/>
  <c r="C94" i="67"/>
  <c r="C93" i="67"/>
  <c r="C92" i="67"/>
  <c r="D91" i="67"/>
  <c r="C91" i="67"/>
  <c r="D90" i="67"/>
  <c r="C90" i="67"/>
  <c r="B90" i="67"/>
  <c r="C95" i="66"/>
  <c r="C94" i="66"/>
  <c r="C93" i="66"/>
  <c r="C92" i="66"/>
  <c r="D91" i="66"/>
  <c r="C91" i="66"/>
  <c r="D90" i="66"/>
  <c r="C90" i="66"/>
  <c r="B90" i="66"/>
  <c r="C97" i="65"/>
  <c r="C96" i="65"/>
  <c r="C95" i="65"/>
  <c r="C94" i="65"/>
  <c r="D93" i="65"/>
  <c r="C93" i="65"/>
  <c r="D92" i="65"/>
  <c r="C92" i="65"/>
  <c r="B92" i="65"/>
  <c r="C96" i="64"/>
  <c r="C95" i="64"/>
  <c r="C94" i="64"/>
  <c r="C93" i="64"/>
  <c r="D92" i="64"/>
  <c r="C92" i="64"/>
  <c r="D91" i="64"/>
  <c r="C91" i="64"/>
  <c r="B91" i="64"/>
  <c r="C95" i="63"/>
  <c r="C94" i="63"/>
  <c r="C93" i="63"/>
  <c r="C92" i="63"/>
  <c r="D91" i="63"/>
  <c r="C91" i="63"/>
  <c r="D90" i="63"/>
  <c r="C90" i="63"/>
  <c r="B90" i="63"/>
  <c r="C95" i="62"/>
  <c r="C94" i="62"/>
  <c r="C93" i="62"/>
  <c r="C92" i="62"/>
  <c r="D91" i="62"/>
  <c r="C91" i="62"/>
  <c r="D90" i="62"/>
  <c r="C90" i="62"/>
  <c r="B90" i="62"/>
  <c r="C95" i="61"/>
  <c r="C94" i="61"/>
  <c r="C93" i="61"/>
  <c r="C92" i="61"/>
  <c r="D91" i="61"/>
  <c r="C91" i="61"/>
  <c r="D90" i="61"/>
  <c r="C90" i="61"/>
  <c r="B90" i="61"/>
  <c r="C95" i="60"/>
  <c r="C94" i="60"/>
  <c r="C93" i="60"/>
  <c r="C92" i="60"/>
  <c r="D91" i="60"/>
  <c r="C91" i="60"/>
  <c r="D90" i="60"/>
  <c r="C90" i="60"/>
  <c r="B90" i="60"/>
  <c r="C95" i="59"/>
  <c r="C94" i="59"/>
  <c r="C93" i="59"/>
  <c r="C92" i="59"/>
  <c r="D91" i="59"/>
  <c r="C91" i="59"/>
  <c r="D90" i="59"/>
  <c r="C90" i="59"/>
  <c r="B90" i="59"/>
  <c r="C95" i="58"/>
  <c r="C94" i="58"/>
  <c r="C93" i="58"/>
  <c r="C92" i="58"/>
  <c r="D91" i="58"/>
  <c r="C91" i="58"/>
  <c r="D90" i="58"/>
  <c r="C90" i="58"/>
  <c r="B90" i="58"/>
  <c r="D90" i="57"/>
  <c r="D91" i="57"/>
  <c r="C91" i="57"/>
  <c r="C92" i="57"/>
  <c r="C93" i="57"/>
  <c r="C94" i="57"/>
  <c r="C95" i="57"/>
  <c r="B90" i="57"/>
  <c r="C90" i="57"/>
  <c r="B87" i="70"/>
  <c r="B86" i="70"/>
  <c r="B83" i="70"/>
  <c r="B81" i="70"/>
  <c r="B80" i="70"/>
  <c r="B86" i="69"/>
  <c r="B85" i="69"/>
  <c r="B82" i="69"/>
  <c r="B80" i="69"/>
  <c r="B79" i="69"/>
  <c r="B87" i="68"/>
  <c r="B86" i="68"/>
  <c r="B83" i="68"/>
  <c r="B81" i="68"/>
  <c r="B80" i="68"/>
  <c r="B87" i="67"/>
  <c r="B86" i="67"/>
  <c r="B83" i="67"/>
  <c r="B81" i="67"/>
  <c r="B80" i="67"/>
  <c r="B87" i="66"/>
  <c r="B86" i="66"/>
  <c r="B83" i="66"/>
  <c r="B81" i="66"/>
  <c r="B80" i="66"/>
  <c r="B89" i="65"/>
  <c r="B88" i="65"/>
  <c r="B85" i="65"/>
  <c r="B83" i="65"/>
  <c r="B82" i="65"/>
  <c r="B88" i="64"/>
  <c r="B87" i="64"/>
  <c r="B84" i="64"/>
  <c r="B82" i="64"/>
  <c r="B81" i="64"/>
  <c r="B87" i="63"/>
  <c r="B86" i="63"/>
  <c r="B83" i="63"/>
  <c r="B81" i="63"/>
  <c r="B80" i="63"/>
  <c r="B87" i="62"/>
  <c r="B86" i="62"/>
  <c r="B83" i="62"/>
  <c r="B81" i="62"/>
  <c r="B80" i="62"/>
  <c r="B87" i="61"/>
  <c r="B86" i="61"/>
  <c r="B83" i="61"/>
  <c r="B81" i="61"/>
  <c r="B80" i="61"/>
  <c r="B87" i="60"/>
  <c r="B86" i="60"/>
  <c r="B83" i="60"/>
  <c r="B81" i="60"/>
  <c r="B80" i="60"/>
  <c r="B87" i="59"/>
  <c r="B86" i="59"/>
  <c r="B83" i="59"/>
  <c r="B81" i="59"/>
  <c r="B80" i="59"/>
  <c r="B87" i="58"/>
  <c r="B86" i="58"/>
  <c r="B83" i="58"/>
  <c r="B81" i="58"/>
  <c r="B80" i="58"/>
  <c r="B87" i="57"/>
  <c r="B86" i="57"/>
  <c r="B83" i="57"/>
  <c r="B81" i="57"/>
  <c r="B80" i="57"/>
  <c r="C43" i="74"/>
  <c r="C42" i="74"/>
  <c r="C41" i="74"/>
  <c r="C40" i="74"/>
  <c r="C39" i="74"/>
  <c r="C38" i="74"/>
  <c r="C37" i="74"/>
  <c r="C36" i="74"/>
  <c r="C35" i="74"/>
  <c r="C34" i="74"/>
  <c r="C33" i="74"/>
  <c r="C32" i="74"/>
  <c r="C31" i="74"/>
  <c r="C30" i="74"/>
  <c r="C29" i="74"/>
  <c r="C28" i="74"/>
  <c r="C27" i="74"/>
  <c r="C26" i="74"/>
  <c r="C25" i="74"/>
  <c r="C24" i="74"/>
  <c r="C23" i="74"/>
  <c r="C22" i="74"/>
  <c r="C21" i="74"/>
  <c r="C43" i="75"/>
  <c r="C42" i="75"/>
  <c r="C41" i="75"/>
  <c r="C40" i="75"/>
  <c r="C39" i="75"/>
  <c r="C38" i="75"/>
  <c r="C37" i="75"/>
  <c r="C36" i="75"/>
  <c r="C35" i="75"/>
  <c r="C34" i="75"/>
  <c r="C33" i="75"/>
  <c r="C32" i="75"/>
  <c r="C31" i="75"/>
  <c r="C30" i="75"/>
  <c r="C29" i="75"/>
  <c r="C28" i="75"/>
  <c r="C27" i="75"/>
  <c r="C26" i="75"/>
  <c r="C25" i="75"/>
  <c r="C24" i="75"/>
  <c r="C23" i="75"/>
  <c r="C22" i="75"/>
  <c r="C21" i="75"/>
  <c r="C43" i="73"/>
  <c r="C42" i="73"/>
  <c r="C41" i="73"/>
  <c r="C40" i="73"/>
  <c r="C39" i="73"/>
  <c r="C38" i="73"/>
  <c r="C37" i="73"/>
  <c r="C36" i="73"/>
  <c r="C35" i="73"/>
  <c r="C34" i="73"/>
  <c r="C33" i="73"/>
  <c r="C32" i="73"/>
  <c r="C31" i="73"/>
  <c r="C30" i="73"/>
  <c r="C29" i="73"/>
  <c r="C28" i="73"/>
  <c r="C27" i="73"/>
  <c r="C26" i="73"/>
  <c r="C25" i="73"/>
  <c r="C24" i="73"/>
  <c r="C23" i="73"/>
  <c r="C22" i="73"/>
  <c r="C21" i="73"/>
  <c r="C44" i="72"/>
  <c r="C43" i="72"/>
  <c r="C42" i="72"/>
  <c r="C41" i="72"/>
  <c r="C40" i="72"/>
  <c r="C39" i="72"/>
  <c r="C38" i="72"/>
  <c r="C37" i="72"/>
  <c r="C36" i="72"/>
  <c r="C35" i="72"/>
  <c r="C34" i="72"/>
  <c r="C33" i="72"/>
  <c r="C32" i="72"/>
  <c r="C31" i="72"/>
  <c r="C30" i="72"/>
  <c r="C29" i="72"/>
  <c r="C28" i="72"/>
  <c r="C27" i="72"/>
  <c r="C26" i="72"/>
  <c r="C25" i="72"/>
  <c r="C24" i="72"/>
  <c r="C23" i="72"/>
  <c r="C22" i="72"/>
  <c r="C44" i="57"/>
  <c r="C43" i="57"/>
  <c r="C42" i="57"/>
  <c r="C41" i="57"/>
  <c r="C40" i="57"/>
  <c r="C39" i="57"/>
  <c r="C38" i="57"/>
  <c r="C37" i="57"/>
  <c r="C36" i="57"/>
  <c r="C35" i="57"/>
  <c r="C34" i="57"/>
  <c r="C33" i="57"/>
  <c r="C32" i="57"/>
  <c r="C31" i="57"/>
  <c r="C30" i="57"/>
  <c r="C29" i="57"/>
  <c r="C28" i="57"/>
  <c r="C27" i="57"/>
  <c r="C26" i="57"/>
  <c r="C25" i="57"/>
  <c r="C24" i="57"/>
  <c r="C23" i="57"/>
  <c r="C22" i="57"/>
  <c r="F100" i="68"/>
  <c r="E88" i="61"/>
  <c r="F107" i="59"/>
  <c r="C167" i="58"/>
  <c r="C167" i="57"/>
  <c r="C44" i="69"/>
  <c r="C43" i="69"/>
  <c r="C42" i="69"/>
  <c r="C41" i="69"/>
  <c r="C40" i="69"/>
  <c r="C39" i="69"/>
  <c r="C38" i="69"/>
  <c r="C37" i="69"/>
  <c r="C36" i="69"/>
  <c r="C35" i="69"/>
  <c r="C34" i="69"/>
  <c r="C33" i="69"/>
  <c r="C32" i="69"/>
  <c r="C31" i="69"/>
  <c r="C30" i="69"/>
  <c r="C29" i="69"/>
  <c r="C28" i="69"/>
  <c r="C27" i="69"/>
  <c r="C26" i="69"/>
  <c r="C25" i="69"/>
  <c r="C24" i="69"/>
  <c r="C23" i="69"/>
  <c r="C22" i="69"/>
  <c r="C304" i="59"/>
  <c r="C303" i="59"/>
  <c r="C302" i="59"/>
  <c r="C301" i="59"/>
  <c r="C300" i="59"/>
  <c r="C299" i="59"/>
  <c r="C298" i="59"/>
  <c r="C297" i="59"/>
  <c r="C296" i="59"/>
  <c r="C295" i="59"/>
  <c r="C294" i="59"/>
  <c r="C293" i="59"/>
  <c r="C303" i="58"/>
  <c r="C302" i="58"/>
  <c r="C301" i="58"/>
  <c r="C300" i="58"/>
  <c r="C299" i="58"/>
  <c r="C298" i="58"/>
  <c r="C297" i="58"/>
  <c r="C296" i="58"/>
  <c r="C295" i="58"/>
  <c r="C294" i="58"/>
  <c r="C293" i="58"/>
  <c r="C292" i="58"/>
  <c r="C303" i="57"/>
  <c r="C302" i="57"/>
  <c r="C301" i="57"/>
  <c r="C300" i="57"/>
  <c r="C299" i="57"/>
  <c r="C298" i="57"/>
  <c r="C297" i="57"/>
  <c r="C296" i="57"/>
  <c r="C295" i="57"/>
  <c r="C294" i="57"/>
  <c r="C293" i="57"/>
  <c r="C292" i="57"/>
  <c r="D170" i="58"/>
  <c r="C169" i="58"/>
  <c r="C168" i="58"/>
  <c r="C166" i="58"/>
  <c r="D163" i="58"/>
  <c r="C162" i="58"/>
  <c r="C161" i="58"/>
  <c r="C160" i="58"/>
  <c r="C159" i="58"/>
  <c r="D155" i="58"/>
  <c r="C154" i="58"/>
  <c r="C153" i="58"/>
  <c r="C152" i="58"/>
  <c r="C151" i="58"/>
  <c r="D150" i="58"/>
  <c r="D163" i="57"/>
  <c r="D170" i="57"/>
  <c r="D150" i="57"/>
  <c r="C169" i="57"/>
  <c r="C168" i="57"/>
  <c r="C166" i="57"/>
  <c r="C162" i="57"/>
  <c r="C161" i="57"/>
  <c r="C160" i="57"/>
  <c r="C159" i="57"/>
  <c r="C154" i="57"/>
  <c r="C153" i="57"/>
  <c r="C152" i="57"/>
  <c r="C151" i="57"/>
  <c r="D155" i="57"/>
  <c r="E88" i="59"/>
  <c r="D88" i="59"/>
  <c r="C88" i="59"/>
  <c r="E87" i="59"/>
  <c r="D87" i="59"/>
  <c r="C87" i="59"/>
  <c r="E86" i="59"/>
  <c r="D86" i="59"/>
  <c r="C86" i="59"/>
  <c r="E85" i="59"/>
  <c r="D85" i="59"/>
  <c r="C85" i="59"/>
  <c r="E84" i="59"/>
  <c r="D84" i="59"/>
  <c r="C84" i="59"/>
  <c r="E83" i="59"/>
  <c r="D83" i="59"/>
  <c r="C83" i="59"/>
  <c r="E82" i="59"/>
  <c r="D82" i="59"/>
  <c r="C82" i="59"/>
  <c r="E81" i="59"/>
  <c r="D81" i="59"/>
  <c r="C81" i="59"/>
  <c r="E80" i="59"/>
  <c r="D80" i="59"/>
  <c r="C80" i="59"/>
  <c r="E88" i="60"/>
  <c r="D88" i="60"/>
  <c r="C88" i="60"/>
  <c r="E87" i="60"/>
  <c r="D87" i="60"/>
  <c r="C87" i="60"/>
  <c r="E86" i="60"/>
  <c r="D86" i="60"/>
  <c r="C86" i="60"/>
  <c r="E85" i="60"/>
  <c r="D85" i="60"/>
  <c r="C85" i="60"/>
  <c r="E84" i="60"/>
  <c r="D84" i="60"/>
  <c r="C84" i="60"/>
  <c r="E83" i="60"/>
  <c r="D83" i="60"/>
  <c r="C83" i="60"/>
  <c r="E82" i="60"/>
  <c r="D82" i="60"/>
  <c r="C82" i="60"/>
  <c r="E81" i="60"/>
  <c r="D81" i="60"/>
  <c r="C81" i="60"/>
  <c r="E80" i="60"/>
  <c r="D80" i="60"/>
  <c r="C80" i="60"/>
  <c r="D88" i="61"/>
  <c r="C88" i="61"/>
  <c r="E87" i="61"/>
  <c r="D87" i="61"/>
  <c r="C87" i="61"/>
  <c r="E86" i="61"/>
  <c r="D86" i="61"/>
  <c r="C86" i="61"/>
  <c r="E85" i="61"/>
  <c r="D85" i="61"/>
  <c r="C85" i="61"/>
  <c r="E84" i="61"/>
  <c r="D84" i="61"/>
  <c r="C84" i="61"/>
  <c r="E83" i="61"/>
  <c r="D83" i="61"/>
  <c r="C83" i="61"/>
  <c r="E82" i="61"/>
  <c r="D82" i="61"/>
  <c r="C82" i="61"/>
  <c r="E81" i="61"/>
  <c r="D81" i="61"/>
  <c r="C81" i="61"/>
  <c r="E80" i="61"/>
  <c r="D80" i="61"/>
  <c r="C80" i="61"/>
  <c r="E88" i="62"/>
  <c r="D88" i="62"/>
  <c r="C88" i="62"/>
  <c r="E87" i="62"/>
  <c r="D87" i="62"/>
  <c r="C87" i="62"/>
  <c r="E86" i="62"/>
  <c r="D86" i="62"/>
  <c r="C86" i="62"/>
  <c r="E85" i="62"/>
  <c r="D85" i="62"/>
  <c r="C85" i="62"/>
  <c r="E84" i="62"/>
  <c r="D84" i="62"/>
  <c r="C84" i="62"/>
  <c r="E83" i="62"/>
  <c r="D83" i="62"/>
  <c r="C83" i="62"/>
  <c r="E82" i="62"/>
  <c r="D82" i="62"/>
  <c r="C82" i="62"/>
  <c r="E81" i="62"/>
  <c r="D81" i="62"/>
  <c r="C81" i="62"/>
  <c r="E80" i="62"/>
  <c r="D80" i="62"/>
  <c r="C80" i="62"/>
  <c r="E88" i="63"/>
  <c r="D88" i="63"/>
  <c r="C88" i="63"/>
  <c r="E87" i="63"/>
  <c r="D87" i="63"/>
  <c r="C87" i="63"/>
  <c r="E86" i="63"/>
  <c r="D86" i="63"/>
  <c r="C86" i="63"/>
  <c r="E85" i="63"/>
  <c r="D85" i="63"/>
  <c r="C85" i="63"/>
  <c r="E84" i="63"/>
  <c r="D84" i="63"/>
  <c r="C84" i="63"/>
  <c r="E83" i="63"/>
  <c r="D83" i="63"/>
  <c r="C83" i="63"/>
  <c r="E82" i="63"/>
  <c r="D82" i="63"/>
  <c r="C82" i="63"/>
  <c r="E81" i="63"/>
  <c r="D81" i="63"/>
  <c r="C81" i="63"/>
  <c r="E80" i="63"/>
  <c r="D80" i="63"/>
  <c r="C80" i="63"/>
  <c r="E89" i="64"/>
  <c r="D89" i="64"/>
  <c r="C89" i="64"/>
  <c r="E88" i="64"/>
  <c r="D88" i="64"/>
  <c r="C88" i="64"/>
  <c r="E87" i="64"/>
  <c r="D87" i="64"/>
  <c r="C87" i="64"/>
  <c r="E86" i="64"/>
  <c r="D86" i="64"/>
  <c r="C86" i="64"/>
  <c r="E85" i="64"/>
  <c r="D85" i="64"/>
  <c r="C85" i="64"/>
  <c r="E84" i="64"/>
  <c r="D84" i="64"/>
  <c r="C84" i="64"/>
  <c r="E83" i="64"/>
  <c r="D83" i="64"/>
  <c r="C83" i="64"/>
  <c r="E82" i="64"/>
  <c r="D82" i="64"/>
  <c r="C82" i="64"/>
  <c r="E81" i="64"/>
  <c r="D81" i="64"/>
  <c r="C81" i="64"/>
  <c r="E90" i="65"/>
  <c r="D90" i="65"/>
  <c r="C90" i="65"/>
  <c r="E89" i="65"/>
  <c r="D89" i="65"/>
  <c r="C89" i="65"/>
  <c r="E88" i="65"/>
  <c r="D88" i="65"/>
  <c r="C88" i="65"/>
  <c r="E87" i="65"/>
  <c r="D87" i="65"/>
  <c r="C87" i="65"/>
  <c r="E86" i="65"/>
  <c r="D86" i="65"/>
  <c r="C86" i="65"/>
  <c r="E85" i="65"/>
  <c r="D85" i="65"/>
  <c r="C85" i="65"/>
  <c r="E84" i="65"/>
  <c r="D84" i="65"/>
  <c r="C84" i="65"/>
  <c r="E83" i="65"/>
  <c r="D83" i="65"/>
  <c r="C83" i="65"/>
  <c r="E82" i="65"/>
  <c r="D82" i="65"/>
  <c r="C82" i="65"/>
  <c r="E88" i="66"/>
  <c r="D88" i="66"/>
  <c r="C88" i="66"/>
  <c r="E87" i="66"/>
  <c r="D87" i="66"/>
  <c r="C87" i="66"/>
  <c r="E86" i="66"/>
  <c r="D86" i="66"/>
  <c r="C86" i="66"/>
  <c r="E85" i="66"/>
  <c r="D85" i="66"/>
  <c r="C85" i="66"/>
  <c r="E84" i="66"/>
  <c r="D84" i="66"/>
  <c r="C84" i="66"/>
  <c r="E83" i="66"/>
  <c r="D83" i="66"/>
  <c r="C83" i="66"/>
  <c r="E82" i="66"/>
  <c r="D82" i="66"/>
  <c r="C82" i="66"/>
  <c r="E81" i="66"/>
  <c r="D81" i="66"/>
  <c r="C81" i="66"/>
  <c r="E80" i="66"/>
  <c r="D80" i="66"/>
  <c r="C80" i="66"/>
  <c r="E88" i="67"/>
  <c r="D88" i="67"/>
  <c r="C88" i="67"/>
  <c r="E87" i="67"/>
  <c r="D87" i="67"/>
  <c r="C87" i="67"/>
  <c r="E86" i="67"/>
  <c r="D86" i="67"/>
  <c r="C86" i="67"/>
  <c r="E85" i="67"/>
  <c r="D85" i="67"/>
  <c r="C85" i="67"/>
  <c r="E84" i="67"/>
  <c r="D84" i="67"/>
  <c r="C84" i="67"/>
  <c r="E83" i="67"/>
  <c r="D83" i="67"/>
  <c r="C83" i="67"/>
  <c r="E82" i="67"/>
  <c r="D82" i="67"/>
  <c r="C82" i="67"/>
  <c r="E81" i="67"/>
  <c r="D81" i="67"/>
  <c r="C81" i="67"/>
  <c r="E80" i="67"/>
  <c r="D80" i="67"/>
  <c r="C80" i="67"/>
  <c r="E88" i="68"/>
  <c r="D88" i="68"/>
  <c r="C88" i="68"/>
  <c r="E87" i="68"/>
  <c r="D87" i="68"/>
  <c r="C87" i="68"/>
  <c r="E86" i="68"/>
  <c r="D86" i="68"/>
  <c r="C86" i="68"/>
  <c r="E85" i="68"/>
  <c r="D85" i="68"/>
  <c r="C85" i="68"/>
  <c r="E84" i="68"/>
  <c r="D84" i="68"/>
  <c r="C84" i="68"/>
  <c r="E83" i="68"/>
  <c r="D83" i="68"/>
  <c r="C83" i="68"/>
  <c r="E82" i="68"/>
  <c r="D82" i="68"/>
  <c r="C82" i="68"/>
  <c r="E81" i="68"/>
  <c r="D81" i="68"/>
  <c r="C81" i="68"/>
  <c r="E80" i="68"/>
  <c r="D80" i="68"/>
  <c r="C80" i="68"/>
  <c r="E87" i="69"/>
  <c r="D87" i="69"/>
  <c r="C87" i="69"/>
  <c r="E86" i="69"/>
  <c r="D86" i="69"/>
  <c r="C86" i="69"/>
  <c r="E85" i="69"/>
  <c r="D85" i="69"/>
  <c r="C85" i="69"/>
  <c r="E84" i="69"/>
  <c r="D84" i="69"/>
  <c r="C84" i="69"/>
  <c r="E83" i="69"/>
  <c r="D83" i="69"/>
  <c r="C83" i="69"/>
  <c r="E82" i="69"/>
  <c r="D82" i="69"/>
  <c r="C82" i="69"/>
  <c r="E81" i="69"/>
  <c r="D81" i="69"/>
  <c r="C81" i="69"/>
  <c r="E80" i="69"/>
  <c r="D80" i="69"/>
  <c r="C80" i="69"/>
  <c r="E79" i="69"/>
  <c r="D79" i="69"/>
  <c r="C79" i="69"/>
  <c r="E88" i="70"/>
  <c r="D88" i="70"/>
  <c r="C88" i="70"/>
  <c r="E87" i="70"/>
  <c r="D87" i="70"/>
  <c r="C87" i="70"/>
  <c r="E86" i="70"/>
  <c r="D86" i="70"/>
  <c r="C86" i="70"/>
  <c r="E85" i="70"/>
  <c r="D85" i="70"/>
  <c r="C85" i="70"/>
  <c r="E84" i="70"/>
  <c r="D84" i="70"/>
  <c r="C84" i="70"/>
  <c r="E83" i="70"/>
  <c r="D83" i="70"/>
  <c r="C83" i="70"/>
  <c r="E82" i="70"/>
  <c r="D82" i="70"/>
  <c r="C82" i="70"/>
  <c r="E81" i="70"/>
  <c r="D81" i="70"/>
  <c r="C81" i="70"/>
  <c r="E80" i="70"/>
  <c r="D80" i="70"/>
  <c r="C80" i="70"/>
  <c r="E88" i="58"/>
  <c r="D88" i="58"/>
  <c r="C88" i="58"/>
  <c r="E87" i="58"/>
  <c r="D87" i="58"/>
  <c r="C87" i="58"/>
  <c r="E86" i="58"/>
  <c r="D86" i="58"/>
  <c r="C86" i="58"/>
  <c r="E85" i="58"/>
  <c r="D85" i="58"/>
  <c r="C85" i="58"/>
  <c r="E84" i="58"/>
  <c r="D84" i="58"/>
  <c r="C84" i="58"/>
  <c r="E83" i="58"/>
  <c r="D83" i="58"/>
  <c r="C83" i="58"/>
  <c r="E82" i="58"/>
  <c r="D82" i="58"/>
  <c r="C82" i="58"/>
  <c r="E81" i="58"/>
  <c r="D81" i="58"/>
  <c r="C81" i="58"/>
  <c r="E80" i="58"/>
  <c r="D80" i="58"/>
  <c r="C80" i="58"/>
  <c r="E88" i="57"/>
  <c r="D88" i="57"/>
  <c r="C88" i="57"/>
  <c r="E87" i="57"/>
  <c r="D87" i="57"/>
  <c r="C87" i="57"/>
  <c r="E86" i="57"/>
  <c r="D86" i="57"/>
  <c r="C86" i="57"/>
  <c r="E85" i="57"/>
  <c r="D85" i="57"/>
  <c r="C85" i="57"/>
  <c r="E84" i="57"/>
  <c r="D84" i="57"/>
  <c r="C84" i="57"/>
  <c r="E83" i="57"/>
  <c r="D83" i="57"/>
  <c r="C83" i="57"/>
  <c r="E82" i="57"/>
  <c r="D82" i="57"/>
  <c r="C82" i="57"/>
  <c r="E81" i="57"/>
  <c r="D81" i="57"/>
  <c r="C81" i="57"/>
  <c r="E80" i="57"/>
  <c r="D80" i="57"/>
  <c r="C80" i="57"/>
  <c r="C44" i="60"/>
  <c r="C43" i="60"/>
  <c r="C42" i="60"/>
  <c r="C41" i="60"/>
  <c r="C40" i="60"/>
  <c r="C39" i="60"/>
  <c r="C38" i="60"/>
  <c r="C37" i="60"/>
  <c r="C36" i="60"/>
  <c r="C35" i="60"/>
  <c r="C34" i="60"/>
  <c r="C33" i="60"/>
  <c r="C32" i="60"/>
  <c r="C31" i="60"/>
  <c r="C30" i="60"/>
  <c r="C29" i="60"/>
  <c r="C28" i="60"/>
  <c r="C27" i="60"/>
  <c r="C26" i="60"/>
  <c r="C25" i="60"/>
  <c r="C24" i="60"/>
  <c r="C23" i="60"/>
  <c r="C22" i="60"/>
  <c r="C44" i="61"/>
  <c r="C43" i="61"/>
  <c r="C42" i="61"/>
  <c r="C41" i="61"/>
  <c r="C40" i="61"/>
  <c r="C39" i="61"/>
  <c r="C38" i="61"/>
  <c r="C37" i="61"/>
  <c r="C36" i="61"/>
  <c r="C35" i="61"/>
  <c r="C34" i="61"/>
  <c r="C33" i="61"/>
  <c r="C32" i="61"/>
  <c r="C31" i="61"/>
  <c r="C30" i="61"/>
  <c r="C29" i="61"/>
  <c r="C28" i="61"/>
  <c r="C27" i="61"/>
  <c r="C26" i="61"/>
  <c r="C25" i="61"/>
  <c r="C24" i="61"/>
  <c r="C23" i="61"/>
  <c r="C22" i="61"/>
  <c r="C44" i="62"/>
  <c r="C43" i="62"/>
  <c r="C42" i="62"/>
  <c r="C41" i="62"/>
  <c r="C40" i="62"/>
  <c r="C39" i="62"/>
  <c r="C38" i="62"/>
  <c r="C37" i="62"/>
  <c r="C36" i="62"/>
  <c r="C35" i="62"/>
  <c r="C34" i="62"/>
  <c r="C33" i="62"/>
  <c r="C32" i="62"/>
  <c r="C31" i="62"/>
  <c r="C30" i="62"/>
  <c r="C29" i="62"/>
  <c r="C28" i="62"/>
  <c r="C27" i="62"/>
  <c r="C26" i="62"/>
  <c r="C25" i="62"/>
  <c r="C24" i="62"/>
  <c r="C23" i="62"/>
  <c r="C22" i="62"/>
  <c r="C44" i="63"/>
  <c r="C43" i="63"/>
  <c r="C42" i="63"/>
  <c r="C41" i="63"/>
  <c r="C40" i="63"/>
  <c r="C39" i="63"/>
  <c r="C38" i="63"/>
  <c r="C37" i="63"/>
  <c r="C36" i="63"/>
  <c r="C35" i="63"/>
  <c r="C34" i="63"/>
  <c r="C33" i="63"/>
  <c r="C32" i="63"/>
  <c r="C31" i="63"/>
  <c r="C30" i="63"/>
  <c r="C29" i="63"/>
  <c r="C28" i="63"/>
  <c r="C27" i="63"/>
  <c r="C26" i="63"/>
  <c r="C25" i="63"/>
  <c r="C24" i="63"/>
  <c r="C23" i="63"/>
  <c r="C22" i="63"/>
  <c r="C44" i="64"/>
  <c r="C43" i="64"/>
  <c r="C42" i="64"/>
  <c r="C41" i="64"/>
  <c r="C40" i="64"/>
  <c r="C39" i="64"/>
  <c r="C38" i="64"/>
  <c r="C37" i="64"/>
  <c r="C36" i="64"/>
  <c r="C35" i="64"/>
  <c r="C34" i="64"/>
  <c r="C33" i="64"/>
  <c r="C32" i="64"/>
  <c r="C31" i="64"/>
  <c r="C30" i="64"/>
  <c r="C29" i="64"/>
  <c r="C28" i="64"/>
  <c r="C27" i="64"/>
  <c r="C26" i="64"/>
  <c r="C25" i="64"/>
  <c r="C24" i="64"/>
  <c r="C23" i="64"/>
  <c r="C22" i="64"/>
  <c r="C44" i="65"/>
  <c r="C43" i="65"/>
  <c r="C42" i="65"/>
  <c r="C41" i="65"/>
  <c r="C40" i="65"/>
  <c r="C39" i="65"/>
  <c r="C38" i="65"/>
  <c r="C37" i="65"/>
  <c r="C36" i="65"/>
  <c r="C35" i="65"/>
  <c r="C34" i="65"/>
  <c r="C33" i="65"/>
  <c r="C32" i="65"/>
  <c r="C31" i="65"/>
  <c r="C30" i="65"/>
  <c r="C29" i="65"/>
  <c r="C28" i="65"/>
  <c r="C27" i="65"/>
  <c r="C26" i="65"/>
  <c r="C25" i="65"/>
  <c r="C24" i="65"/>
  <c r="C23" i="65"/>
  <c r="C22" i="65"/>
  <c r="C44" i="66"/>
  <c r="C43" i="66"/>
  <c r="C42" i="66"/>
  <c r="C41" i="66"/>
  <c r="C40" i="66"/>
  <c r="C39" i="66"/>
  <c r="C38" i="66"/>
  <c r="C37" i="66"/>
  <c r="C36" i="66"/>
  <c r="C35" i="66"/>
  <c r="C34" i="66"/>
  <c r="C33" i="66"/>
  <c r="C32" i="66"/>
  <c r="C31" i="66"/>
  <c r="C30" i="66"/>
  <c r="C29" i="66"/>
  <c r="C28" i="66"/>
  <c r="C27" i="66"/>
  <c r="C26" i="66"/>
  <c r="C25" i="66"/>
  <c r="C24" i="66"/>
  <c r="C23" i="66"/>
  <c r="C22" i="66"/>
  <c r="C45" i="67"/>
  <c r="C44" i="67"/>
  <c r="C43" i="67"/>
  <c r="C42" i="67"/>
  <c r="C41" i="67"/>
  <c r="C40" i="67"/>
  <c r="C39" i="67"/>
  <c r="C38" i="67"/>
  <c r="C37" i="67"/>
  <c r="C36" i="67"/>
  <c r="C35" i="67"/>
  <c r="C34" i="67"/>
  <c r="C33" i="67"/>
  <c r="C32" i="67"/>
  <c r="C31" i="67"/>
  <c r="C30" i="67"/>
  <c r="C29" i="67"/>
  <c r="C28" i="67"/>
  <c r="C27" i="67"/>
  <c r="C26" i="67"/>
  <c r="C25" i="67"/>
  <c r="C24" i="67"/>
  <c r="C23" i="67"/>
  <c r="C44" i="68"/>
  <c r="C43" i="68"/>
  <c r="C42" i="68"/>
  <c r="C41" i="68"/>
  <c r="C40" i="68"/>
  <c r="C39" i="68"/>
  <c r="C38" i="68"/>
  <c r="C37" i="68"/>
  <c r="C36" i="68"/>
  <c r="C35" i="68"/>
  <c r="C34" i="68"/>
  <c r="C33" i="68"/>
  <c r="C32" i="68"/>
  <c r="C31" i="68"/>
  <c r="C30" i="68"/>
  <c r="C29" i="68"/>
  <c r="C28" i="68"/>
  <c r="C27" i="68"/>
  <c r="C26" i="68"/>
  <c r="C25" i="68"/>
  <c r="C24" i="68"/>
  <c r="C23" i="68"/>
  <c r="C22" i="68"/>
  <c r="C43" i="70"/>
  <c r="C42" i="70"/>
  <c r="C41" i="70"/>
  <c r="C40" i="70"/>
  <c r="C39" i="70"/>
  <c r="C38" i="70"/>
  <c r="C37" i="70"/>
  <c r="C36" i="70"/>
  <c r="C35" i="70"/>
  <c r="C34" i="70"/>
  <c r="C33" i="70"/>
  <c r="C32" i="70"/>
  <c r="C31" i="70"/>
  <c r="C30" i="70"/>
  <c r="C29" i="70"/>
  <c r="C28" i="70"/>
  <c r="C27" i="70"/>
  <c r="C26" i="70"/>
  <c r="C25" i="70"/>
  <c r="C24" i="70"/>
  <c r="C23" i="70"/>
  <c r="C22" i="70"/>
  <c r="C21" i="70"/>
  <c r="C20" i="70"/>
  <c r="C44" i="59"/>
  <c r="C43" i="59"/>
  <c r="C42" i="59"/>
  <c r="C41" i="59"/>
  <c r="C40" i="59"/>
  <c r="C39" i="59"/>
  <c r="C38" i="59"/>
  <c r="C37" i="59"/>
  <c r="C36" i="59"/>
  <c r="C35" i="59"/>
  <c r="C34" i="59"/>
  <c r="C33" i="59"/>
  <c r="C32" i="59"/>
  <c r="C31" i="59"/>
  <c r="C30" i="59"/>
  <c r="C29" i="59"/>
  <c r="C28" i="59"/>
  <c r="C27" i="59"/>
  <c r="C26" i="59"/>
  <c r="C25" i="59"/>
  <c r="C24" i="59"/>
  <c r="C23" i="59"/>
  <c r="C22" i="59"/>
  <c r="C44" i="58"/>
  <c r="C43" i="58"/>
  <c r="C42" i="58"/>
  <c r="C41" i="58"/>
  <c r="C40" i="58"/>
  <c r="C39" i="58"/>
  <c r="C38" i="58"/>
  <c r="C37" i="58"/>
  <c r="C36" i="58"/>
  <c r="C35" i="58"/>
  <c r="C34" i="58"/>
  <c r="C33" i="58"/>
  <c r="C32" i="58"/>
  <c r="C31" i="58"/>
  <c r="C30" i="58"/>
  <c r="C29" i="58"/>
  <c r="C28" i="58"/>
  <c r="C27" i="58"/>
  <c r="C26" i="58"/>
  <c r="C25" i="58"/>
  <c r="C24" i="58"/>
  <c r="C23" i="58"/>
  <c r="C22" i="58"/>
  <c r="D144" i="64"/>
  <c r="D276" i="64" s="1"/>
  <c r="D172" i="70" l="1"/>
  <c r="E93" i="58"/>
  <c r="E92" i="58"/>
  <c r="E95" i="58"/>
  <c r="E94" i="58"/>
  <c r="E90" i="58"/>
  <c r="E91" i="58" s="1"/>
  <c r="E93" i="57"/>
  <c r="E94" i="57"/>
  <c r="E90" i="57"/>
  <c r="E91" i="57" s="1"/>
  <c r="E95" i="57"/>
  <c r="E92" i="57"/>
  <c r="E149" i="74"/>
  <c r="E149" i="75"/>
  <c r="E148" i="73"/>
  <c r="E94" i="74"/>
  <c r="E95" i="74"/>
  <c r="E94" i="73"/>
  <c r="E93" i="73"/>
  <c r="E95" i="73"/>
  <c r="E150" i="72"/>
  <c r="E94" i="72"/>
  <c r="E96" i="72"/>
  <c r="E97" i="72"/>
  <c r="E95" i="72"/>
  <c r="E96" i="74"/>
  <c r="E93" i="75"/>
  <c r="E95" i="75"/>
  <c r="E96" i="75"/>
  <c r="E93" i="74"/>
  <c r="E91" i="74"/>
  <c r="E92" i="74" s="1"/>
  <c r="E91" i="75"/>
  <c r="E92" i="75" s="1"/>
  <c r="E94" i="75"/>
  <c r="E92" i="73"/>
  <c r="E90" i="73"/>
  <c r="E91" i="73" s="1"/>
  <c r="E92" i="72"/>
  <c r="E93" i="72" s="1"/>
  <c r="D276" i="70"/>
  <c r="D278" i="70" s="1"/>
  <c r="E95" i="70"/>
  <c r="E94" i="70"/>
  <c r="E90" i="70"/>
  <c r="E91" i="70" s="1"/>
  <c r="E93" i="70"/>
  <c r="E92" i="70"/>
  <c r="D171" i="69"/>
  <c r="D275" i="69" s="1"/>
  <c r="E92" i="69"/>
  <c r="E91" i="69"/>
  <c r="E94" i="69"/>
  <c r="E93" i="69"/>
  <c r="E89" i="69"/>
  <c r="E90" i="69" s="1"/>
  <c r="D172" i="68"/>
  <c r="D276" i="68" s="1"/>
  <c r="D278" i="68" s="1"/>
  <c r="E95" i="68"/>
  <c r="E94" i="68"/>
  <c r="E93" i="68"/>
  <c r="E92" i="68"/>
  <c r="E90" i="68"/>
  <c r="E91" i="68" s="1"/>
  <c r="D172" i="67"/>
  <c r="D276" i="67" s="1"/>
  <c r="E93" i="67"/>
  <c r="E92" i="67"/>
  <c r="E95" i="67"/>
  <c r="E94" i="67"/>
  <c r="E90" i="67"/>
  <c r="E91" i="67" s="1"/>
  <c r="E93" i="66"/>
  <c r="D172" i="66"/>
  <c r="D276" i="66" s="1"/>
  <c r="E95" i="66"/>
  <c r="E94" i="66"/>
  <c r="E90" i="66"/>
  <c r="E91" i="66" s="1"/>
  <c r="E92" i="66"/>
  <c r="D174" i="65"/>
  <c r="E95" i="65"/>
  <c r="E94" i="65"/>
  <c r="E97" i="65"/>
  <c r="E96" i="65"/>
  <c r="E92" i="65"/>
  <c r="E93" i="65" s="1"/>
  <c r="E91" i="64"/>
  <c r="E92" i="64" s="1"/>
  <c r="E96" i="64"/>
  <c r="D173" i="64"/>
  <c r="E95" i="64"/>
  <c r="E94" i="64"/>
  <c r="E93" i="64"/>
  <c r="D172" i="63"/>
  <c r="D276" i="63" s="1"/>
  <c r="E93" i="63"/>
  <c r="E92" i="63"/>
  <c r="E95" i="63"/>
  <c r="E94" i="63"/>
  <c r="E90" i="63"/>
  <c r="E91" i="63" s="1"/>
  <c r="E95" i="62"/>
  <c r="D172" i="62"/>
  <c r="D276" i="62" s="1"/>
  <c r="E94" i="62"/>
  <c r="E90" i="62"/>
  <c r="E91" i="62" s="1"/>
  <c r="E93" i="62"/>
  <c r="E92" i="62"/>
  <c r="D172" i="61"/>
  <c r="D276" i="61" s="1"/>
  <c r="D278" i="61" s="1"/>
  <c r="E93" i="61"/>
  <c r="E92" i="61"/>
  <c r="E95" i="61"/>
  <c r="E94" i="61"/>
  <c r="E90" i="61"/>
  <c r="E91" i="61" s="1"/>
  <c r="E95" i="60"/>
  <c r="D172" i="60"/>
  <c r="D276" i="60" s="1"/>
  <c r="E94" i="60"/>
  <c r="E90" i="60"/>
  <c r="E91" i="60" s="1"/>
  <c r="E93" i="60"/>
  <c r="E92" i="60"/>
  <c r="D173" i="59"/>
  <c r="D277" i="59" s="1"/>
  <c r="E94" i="59"/>
  <c r="E93" i="59"/>
  <c r="E95" i="59"/>
  <c r="E90" i="59"/>
  <c r="E91" i="59" s="1"/>
  <c r="E92" i="59"/>
  <c r="D172" i="58"/>
  <c r="D276" i="58" s="1"/>
  <c r="D172" i="57"/>
  <c r="D276" i="57" s="1"/>
  <c r="F106" i="73"/>
  <c r="F105" i="73"/>
  <c r="F104" i="73"/>
  <c r="F103" i="73"/>
  <c r="F109" i="72"/>
  <c r="F107" i="72"/>
  <c r="F105" i="72"/>
  <c r="D278" i="65" l="1"/>
  <c r="D278" i="64"/>
  <c r="D277" i="64"/>
  <c r="F107" i="73"/>
  <c r="E146" i="73" s="1"/>
  <c r="F110" i="72"/>
  <c r="D279" i="64" l="1"/>
  <c r="E148" i="72"/>
  <c r="D178" i="69"/>
  <c r="D180" i="69" s="1"/>
  <c r="D276" i="69" s="1"/>
  <c r="D277" i="69" s="1"/>
  <c r="F99" i="69"/>
  <c r="F100" i="69"/>
  <c r="D208" i="70"/>
  <c r="D201" i="70"/>
  <c r="D194" i="70"/>
  <c r="D188" i="70"/>
  <c r="D182" i="70"/>
  <c r="F111" i="70"/>
  <c r="F110" i="70"/>
  <c r="F109" i="70"/>
  <c r="F108" i="70"/>
  <c r="F117" i="70"/>
  <c r="D180" i="68"/>
  <c r="D182" i="68" s="1"/>
  <c r="D180" i="67"/>
  <c r="D182" i="67" s="1"/>
  <c r="D277" i="67" s="1"/>
  <c r="D278" i="67" s="1"/>
  <c r="D181" i="66"/>
  <c r="D183" i="66" s="1"/>
  <c r="D277" i="66" s="1"/>
  <c r="D278" i="66" s="1"/>
  <c r="D181" i="65"/>
  <c r="D183" i="65" s="1"/>
  <c r="D279" i="65" s="1"/>
  <c r="D280" i="65" s="1"/>
  <c r="D180" i="64"/>
  <c r="D182" i="64" s="1"/>
  <c r="D182" i="63"/>
  <c r="D184" i="63" s="1"/>
  <c r="D277" i="63" s="1"/>
  <c r="D278" i="63" s="1"/>
  <c r="D181" i="62"/>
  <c r="D180" i="61"/>
  <c r="D182" i="61" s="1"/>
  <c r="D179" i="60"/>
  <c r="D181" i="60" s="1"/>
  <c r="D277" i="60" s="1"/>
  <c r="D278" i="60" s="1"/>
  <c r="D202" i="59"/>
  <c r="D195" i="59"/>
  <c r="D217" i="59"/>
  <c r="D210" i="59"/>
  <c r="D183" i="59"/>
  <c r="D188" i="59"/>
  <c r="D179" i="58"/>
  <c r="D181" i="58" s="1"/>
  <c r="D277" i="58" s="1"/>
  <c r="D278" i="58" s="1"/>
  <c r="F130" i="70"/>
  <c r="F129" i="70"/>
  <c r="F124" i="70"/>
  <c r="F123" i="70"/>
  <c r="F118" i="70"/>
  <c r="F116" i="70"/>
  <c r="F103" i="70"/>
  <c r="F102" i="70"/>
  <c r="F100" i="67"/>
  <c r="F101" i="66"/>
  <c r="F100" i="66"/>
  <c r="F103" i="65"/>
  <c r="F102" i="65"/>
  <c r="F104" i="62"/>
  <c r="F100" i="62"/>
  <c r="F100" i="61"/>
  <c r="F104" i="60"/>
  <c r="F103" i="60"/>
  <c r="F102" i="60"/>
  <c r="F108" i="60" s="1"/>
  <c r="D145" i="60" s="1"/>
  <c r="D275" i="60" s="1"/>
  <c r="F131" i="59"/>
  <c r="F125" i="59"/>
  <c r="F119" i="59"/>
  <c r="F113" i="59"/>
  <c r="F112" i="59"/>
  <c r="F102" i="58"/>
  <c r="F101" i="58"/>
  <c r="F100" i="58"/>
  <c r="F105" i="58" s="1"/>
  <c r="D143" i="58" s="1"/>
  <c r="D179" i="57"/>
  <c r="D181" i="57" s="1"/>
  <c r="D277" i="57" s="1"/>
  <c r="D278" i="57" s="1"/>
  <c r="F116" i="57"/>
  <c r="F115" i="57"/>
  <c r="F107" i="57"/>
  <c r="F102" i="57"/>
  <c r="D210" i="70" l="1"/>
  <c r="D183" i="62"/>
  <c r="D277" i="62"/>
  <c r="D278" i="62" s="1"/>
  <c r="D219" i="59"/>
  <c r="D278" i="59" s="1"/>
  <c r="D279" i="59" s="1"/>
  <c r="F101" i="69"/>
  <c r="D138" i="69" s="1"/>
  <c r="D274" i="69" s="1"/>
  <c r="F112" i="70"/>
  <c r="F104" i="70"/>
  <c r="F119" i="70"/>
  <c r="F104" i="65"/>
  <c r="D143" i="65" s="1"/>
  <c r="D277" i="65" s="1"/>
  <c r="F105" i="62"/>
  <c r="D144" i="62" s="1"/>
  <c r="D275" i="62" s="1"/>
  <c r="F101" i="61"/>
  <c r="D140" i="61" s="1"/>
  <c r="F125" i="70"/>
  <c r="F131" i="70"/>
  <c r="D141" i="70" s="1"/>
  <c r="D275" i="70" s="1"/>
  <c r="F101" i="68"/>
  <c r="D139" i="68" s="1"/>
  <c r="F104" i="67"/>
  <c r="D141" i="67" s="1"/>
  <c r="D275" i="67" s="1"/>
  <c r="F102" i="66"/>
  <c r="D141" i="66" s="1"/>
  <c r="D275" i="66" s="1"/>
  <c r="F114" i="59"/>
  <c r="F121" i="59"/>
  <c r="F132" i="59"/>
  <c r="F127" i="59"/>
  <c r="D275" i="58"/>
  <c r="F108" i="57"/>
  <c r="F103" i="57"/>
  <c r="F117" i="57"/>
  <c r="D143" i="57" s="1"/>
  <c r="D275" i="57" s="1"/>
  <c r="D136" i="59" l="1"/>
  <c r="D276" i="59" s="1"/>
  <c r="E23" i="55"/>
  <c r="D14" i="55"/>
  <c r="E21" i="54"/>
  <c r="E20" i="54"/>
  <c r="F7" i="54"/>
  <c r="F8" i="54"/>
  <c r="F9" i="54"/>
  <c r="F10" i="54"/>
  <c r="F11" i="54"/>
  <c r="F12" i="54"/>
  <c r="F13" i="54"/>
  <c r="F14" i="54"/>
  <c r="F6" i="54"/>
  <c r="E19" i="54"/>
  <c r="E18" i="54"/>
  <c r="E16" i="54"/>
  <c r="E17" i="54" s="1"/>
  <c r="F81" i="74" l="1"/>
  <c r="F81" i="75"/>
  <c r="F80" i="73"/>
  <c r="F82" i="72"/>
  <c r="F89" i="74"/>
  <c r="F89" i="75"/>
  <c r="F88" i="73"/>
  <c r="F90" i="72"/>
  <c r="F88" i="59"/>
  <c r="F88" i="60"/>
  <c r="F88" i="61"/>
  <c r="F88" i="62"/>
  <c r="F88" i="63"/>
  <c r="F89" i="64"/>
  <c r="F90" i="65"/>
  <c r="F88" i="66"/>
  <c r="F88" i="67"/>
  <c r="F88" i="68"/>
  <c r="F87" i="69"/>
  <c r="F88" i="70"/>
  <c r="F88" i="58"/>
  <c r="F88" i="57"/>
  <c r="F88" i="74"/>
  <c r="F88" i="75"/>
  <c r="F87" i="73"/>
  <c r="F89" i="72"/>
  <c r="F87" i="74"/>
  <c r="F87" i="75"/>
  <c r="F86" i="73"/>
  <c r="F88" i="72"/>
  <c r="F86" i="59"/>
  <c r="F86" i="60"/>
  <c r="F86" i="61"/>
  <c r="F86" i="62"/>
  <c r="F86" i="63"/>
  <c r="F87" i="64"/>
  <c r="F88" i="65"/>
  <c r="F86" i="66"/>
  <c r="F86" i="67"/>
  <c r="F86" i="68"/>
  <c r="F85" i="69"/>
  <c r="F86" i="70"/>
  <c r="F86" i="58"/>
  <c r="F86" i="57"/>
  <c r="F86" i="74"/>
  <c r="F86" i="75"/>
  <c r="F85" i="73"/>
  <c r="F87" i="72"/>
  <c r="F85" i="59"/>
  <c r="F85" i="60"/>
  <c r="F85" i="61"/>
  <c r="F85" i="62"/>
  <c r="F85" i="63"/>
  <c r="F86" i="64"/>
  <c r="F87" i="65"/>
  <c r="F85" i="66"/>
  <c r="F85" i="67"/>
  <c r="F85" i="68"/>
  <c r="F84" i="69"/>
  <c r="F85" i="70"/>
  <c r="F85" i="58"/>
  <c r="F85" i="57"/>
  <c r="F85" i="74"/>
  <c r="F85" i="75"/>
  <c r="F84" i="73"/>
  <c r="F86" i="72"/>
  <c r="F84" i="59"/>
  <c r="F84" i="60"/>
  <c r="F84" i="61"/>
  <c r="F84" i="62"/>
  <c r="F84" i="63"/>
  <c r="F85" i="64"/>
  <c r="F86" i="65"/>
  <c r="F84" i="66"/>
  <c r="F84" i="67"/>
  <c r="F84" i="68"/>
  <c r="F83" i="69"/>
  <c r="F84" i="70"/>
  <c r="F84" i="58"/>
  <c r="F84" i="57"/>
  <c r="F84" i="74"/>
  <c r="F84" i="75"/>
  <c r="F83" i="73"/>
  <c r="F85" i="72"/>
  <c r="F83" i="74"/>
  <c r="F83" i="75"/>
  <c r="F82" i="73"/>
  <c r="F84" i="72"/>
  <c r="F82" i="74"/>
  <c r="F82" i="75"/>
  <c r="F81" i="73"/>
  <c r="F83" i="72"/>
  <c r="F87" i="59"/>
  <c r="F87" i="60"/>
  <c r="F87" i="61"/>
  <c r="F87" i="62"/>
  <c r="F87" i="63"/>
  <c r="F88" i="64"/>
  <c r="F89" i="65"/>
  <c r="F87" i="66"/>
  <c r="F87" i="67"/>
  <c r="F87" i="68"/>
  <c r="F86" i="69"/>
  <c r="F87" i="70"/>
  <c r="F87" i="58"/>
  <c r="F87" i="57"/>
  <c r="F81" i="59"/>
  <c r="F81" i="60"/>
  <c r="F81" i="61"/>
  <c r="F81" i="62"/>
  <c r="F81" i="63"/>
  <c r="F82" i="64"/>
  <c r="F83" i="65"/>
  <c r="F81" i="66"/>
  <c r="F81" i="67"/>
  <c r="F81" i="68"/>
  <c r="F80" i="69"/>
  <c r="F81" i="70"/>
  <c r="F81" i="58"/>
  <c r="F81" i="57"/>
  <c r="F80" i="59"/>
  <c r="F80" i="60"/>
  <c r="F80" i="61"/>
  <c r="F80" i="62"/>
  <c r="F80" i="63"/>
  <c r="F81" i="64"/>
  <c r="F82" i="65"/>
  <c r="F80" i="66"/>
  <c r="F80" i="67"/>
  <c r="F80" i="68"/>
  <c r="F79" i="69"/>
  <c r="F80" i="70"/>
  <c r="F80" i="58"/>
  <c r="F80" i="57"/>
  <c r="F83" i="59"/>
  <c r="F83" i="60"/>
  <c r="F83" i="61"/>
  <c r="F83" i="62"/>
  <c r="F83" i="63"/>
  <c r="F84" i="64"/>
  <c r="F85" i="65"/>
  <c r="F83" i="66"/>
  <c r="F83" i="67"/>
  <c r="F83" i="68"/>
  <c r="F82" i="69"/>
  <c r="F83" i="70"/>
  <c r="F83" i="58"/>
  <c r="F83" i="57"/>
  <c r="F82" i="59"/>
  <c r="F82" i="60"/>
  <c r="F82" i="61"/>
  <c r="F82" i="62"/>
  <c r="F82" i="63"/>
  <c r="F83" i="64"/>
  <c r="F84" i="65"/>
  <c r="F82" i="66"/>
  <c r="F82" i="67"/>
  <c r="F82" i="68"/>
  <c r="F81" i="69"/>
  <c r="F82" i="70"/>
  <c r="F82" i="58"/>
  <c r="F82" i="57"/>
  <c r="F20" i="54"/>
  <c r="F21" i="54"/>
  <c r="E19" i="55"/>
  <c r="E20" i="55" s="1"/>
  <c r="F16" i="54"/>
  <c r="F17" i="54" s="1"/>
  <c r="F19" i="54"/>
  <c r="F18" i="54"/>
  <c r="F95" i="72" l="1"/>
  <c r="F94" i="72"/>
  <c r="F92" i="72"/>
  <c r="F93" i="72" s="1"/>
  <c r="F97" i="72"/>
  <c r="E147" i="72" s="1"/>
  <c r="F96" i="72"/>
  <c r="E146" i="72" s="1"/>
  <c r="F94" i="73"/>
  <c r="E144" i="73" s="1"/>
  <c r="F92" i="73"/>
  <c r="F90" i="73"/>
  <c r="F91" i="73" s="1"/>
  <c r="F95" i="73"/>
  <c r="E145" i="73" s="1"/>
  <c r="F93" i="73"/>
  <c r="F91" i="75"/>
  <c r="F92" i="75" s="1"/>
  <c r="F96" i="75"/>
  <c r="E146" i="75" s="1"/>
  <c r="F94" i="75"/>
  <c r="F93" i="75"/>
  <c r="F95" i="75"/>
  <c r="E145" i="75" s="1"/>
  <c r="F95" i="74"/>
  <c r="E145" i="74" s="1"/>
  <c r="F93" i="74"/>
  <c r="F91" i="74"/>
  <c r="F92" i="74" s="1"/>
  <c r="F96" i="74"/>
  <c r="E146" i="74" s="1"/>
  <c r="F94" i="74"/>
  <c r="F94" i="58"/>
  <c r="F92" i="58"/>
  <c r="D273" i="58" s="1"/>
  <c r="D282" i="58" s="1"/>
  <c r="F93" i="58"/>
  <c r="D274" i="58" s="1"/>
  <c r="D283" i="58" s="1"/>
  <c r="F95" i="58"/>
  <c r="F90" i="58"/>
  <c r="F94" i="57"/>
  <c r="F92" i="57"/>
  <c r="D273" i="57" s="1"/>
  <c r="D282" i="57" s="1"/>
  <c r="F95" i="57"/>
  <c r="F93" i="57"/>
  <c r="D274" i="57" s="1"/>
  <c r="D283" i="57" s="1"/>
  <c r="F90" i="57"/>
  <c r="F92" i="70"/>
  <c r="D273" i="70" s="1"/>
  <c r="D282" i="70" s="1"/>
  <c r="F95" i="70"/>
  <c r="F93" i="70"/>
  <c r="D274" i="70" s="1"/>
  <c r="D283" i="70" s="1"/>
  <c r="F90" i="70"/>
  <c r="D271" i="70" s="1"/>
  <c r="F94" i="70"/>
  <c r="F93" i="69"/>
  <c r="F94" i="69"/>
  <c r="F91" i="69"/>
  <c r="D272" i="69" s="1"/>
  <c r="D281" i="69" s="1"/>
  <c r="F92" i="69"/>
  <c r="F89" i="69"/>
  <c r="F92" i="68"/>
  <c r="D273" i="68" s="1"/>
  <c r="D282" i="68" s="1"/>
  <c r="F95" i="68"/>
  <c r="F93" i="68"/>
  <c r="D274" i="68" s="1"/>
  <c r="D283" i="68" s="1"/>
  <c r="F90" i="68"/>
  <c r="F94" i="68"/>
  <c r="F94" i="67"/>
  <c r="F95" i="67"/>
  <c r="F92" i="67"/>
  <c r="D273" i="67" s="1"/>
  <c r="D282" i="67" s="1"/>
  <c r="F93" i="67"/>
  <c r="D274" i="67" s="1"/>
  <c r="D283" i="67" s="1"/>
  <c r="F90" i="67"/>
  <c r="F92" i="66"/>
  <c r="D273" i="66" s="1"/>
  <c r="D282" i="66" s="1"/>
  <c r="F93" i="66"/>
  <c r="D274" i="66" s="1"/>
  <c r="D283" i="66" s="1"/>
  <c r="F90" i="66"/>
  <c r="D271" i="66" s="1"/>
  <c r="F94" i="66"/>
  <c r="F95" i="66"/>
  <c r="F96" i="65"/>
  <c r="F95" i="65"/>
  <c r="D276" i="65" s="1"/>
  <c r="D285" i="65" s="1"/>
  <c r="F92" i="65"/>
  <c r="D273" i="65" s="1"/>
  <c r="F97" i="65"/>
  <c r="F94" i="65"/>
  <c r="D275" i="65" s="1"/>
  <c r="D284" i="65" s="1"/>
  <c r="F93" i="64"/>
  <c r="D274" i="64" s="1"/>
  <c r="D283" i="64" s="1"/>
  <c r="F95" i="64"/>
  <c r="F96" i="64"/>
  <c r="F94" i="64"/>
  <c r="D275" i="64" s="1"/>
  <c r="D284" i="64" s="1"/>
  <c r="F91" i="64"/>
  <c r="F94" i="63"/>
  <c r="F93" i="63"/>
  <c r="D274" i="63" s="1"/>
  <c r="D283" i="63" s="1"/>
  <c r="F90" i="63"/>
  <c r="F95" i="63"/>
  <c r="F92" i="63"/>
  <c r="D273" i="63" s="1"/>
  <c r="D282" i="63" s="1"/>
  <c r="F92" i="62"/>
  <c r="D273" i="62" s="1"/>
  <c r="D282" i="62" s="1"/>
  <c r="F93" i="62"/>
  <c r="D274" i="62" s="1"/>
  <c r="D283" i="62" s="1"/>
  <c r="F90" i="62"/>
  <c r="F95" i="62"/>
  <c r="F94" i="62"/>
  <c r="F94" i="61"/>
  <c r="F92" i="61"/>
  <c r="D273" i="61" s="1"/>
  <c r="D282" i="61" s="1"/>
  <c r="F90" i="61"/>
  <c r="F95" i="61"/>
  <c r="F93" i="61"/>
  <c r="D274" i="61" s="1"/>
  <c r="D283" i="61" s="1"/>
  <c r="F92" i="60"/>
  <c r="D273" i="60" s="1"/>
  <c r="D282" i="60" s="1"/>
  <c r="F94" i="60"/>
  <c r="F93" i="60"/>
  <c r="D274" i="60" s="1"/>
  <c r="D283" i="60" s="1"/>
  <c r="F90" i="60"/>
  <c r="F95" i="60"/>
  <c r="F95" i="59"/>
  <c r="F93" i="59"/>
  <c r="D275" i="59" s="1"/>
  <c r="D284" i="59" s="1"/>
  <c r="F94" i="59"/>
  <c r="F92" i="59"/>
  <c r="D274" i="59" s="1"/>
  <c r="D283" i="59" s="1"/>
  <c r="F90" i="59"/>
  <c r="E156" i="74" l="1"/>
  <c r="E153" i="74"/>
  <c r="E152" i="74"/>
  <c r="E155" i="74"/>
  <c r="E155" i="75"/>
  <c r="E152" i="75"/>
  <c r="E156" i="75"/>
  <c r="E153" i="75"/>
  <c r="E152" i="73"/>
  <c r="E155" i="73"/>
  <c r="E151" i="73"/>
  <c r="E154" i="73"/>
  <c r="E156" i="72"/>
  <c r="E153" i="72"/>
  <c r="E157" i="72"/>
  <c r="E154" i="72"/>
  <c r="D273" i="69"/>
  <c r="D282" i="69" s="1"/>
  <c r="F91" i="70"/>
  <c r="D280" i="70"/>
  <c r="F90" i="69"/>
  <c r="D271" i="69" s="1"/>
  <c r="D280" i="69" s="1"/>
  <c r="D285" i="69" s="1"/>
  <c r="D270" i="69"/>
  <c r="D279" i="69" s="1"/>
  <c r="D286" i="69" s="1"/>
  <c r="F91" i="68"/>
  <c r="D272" i="68" s="1"/>
  <c r="D281" i="68" s="1"/>
  <c r="D286" i="68" s="1"/>
  <c r="D271" i="68"/>
  <c r="D280" i="68" s="1"/>
  <c r="D287" i="68" s="1"/>
  <c r="F91" i="67"/>
  <c r="D272" i="67" s="1"/>
  <c r="D281" i="67" s="1"/>
  <c r="D286" i="67" s="1"/>
  <c r="D271" i="67"/>
  <c r="D280" i="67" s="1"/>
  <c r="F91" i="66"/>
  <c r="D272" i="66" s="1"/>
  <c r="D281" i="66" s="1"/>
  <c r="D286" i="66" s="1"/>
  <c r="D280" i="66"/>
  <c r="F93" i="65"/>
  <c r="D274" i="65" s="1"/>
  <c r="D283" i="65" s="1"/>
  <c r="D288" i="65" s="1"/>
  <c r="D282" i="65"/>
  <c r="D290" i="65"/>
  <c r="F92" i="64"/>
  <c r="D273" i="64" s="1"/>
  <c r="D282" i="64" s="1"/>
  <c r="D287" i="64" s="1"/>
  <c r="D272" i="64"/>
  <c r="D281" i="64" s="1"/>
  <c r="D288" i="64" s="1"/>
  <c r="F91" i="63"/>
  <c r="D272" i="63" s="1"/>
  <c r="D281" i="63" s="1"/>
  <c r="D286" i="63" s="1"/>
  <c r="D271" i="63"/>
  <c r="D280" i="63" s="1"/>
  <c r="D287" i="63" s="1"/>
  <c r="F91" i="62"/>
  <c r="D272" i="62" s="1"/>
  <c r="D281" i="62" s="1"/>
  <c r="D286" i="62" s="1"/>
  <c r="D271" i="62"/>
  <c r="D280" i="62" s="1"/>
  <c r="F91" i="61"/>
  <c r="D272" i="61" s="1"/>
  <c r="D281" i="61" s="1"/>
  <c r="D286" i="61" s="1"/>
  <c r="D271" i="61"/>
  <c r="D280" i="61" s="1"/>
  <c r="F91" i="60"/>
  <c r="D272" i="60" s="1"/>
  <c r="D281" i="60" s="1"/>
  <c r="D286" i="60" s="1"/>
  <c r="D271" i="60"/>
  <c r="D280" i="60" s="1"/>
  <c r="D287" i="60" s="1"/>
  <c r="F91" i="59"/>
  <c r="D273" i="59" s="1"/>
  <c r="D282" i="59" s="1"/>
  <c r="D287" i="59" s="1"/>
  <c r="D272" i="59"/>
  <c r="D281" i="59" s="1"/>
  <c r="F91" i="58"/>
  <c r="D272" i="58" s="1"/>
  <c r="D281" i="58" s="1"/>
  <c r="D286" i="58" s="1"/>
  <c r="F96" i="58"/>
  <c r="D271" i="58"/>
  <c r="D280" i="58" s="1"/>
  <c r="F91" i="57"/>
  <c r="D272" i="57" s="1"/>
  <c r="D281" i="57" s="1"/>
  <c r="D271" i="57"/>
  <c r="D280" i="57" s="1"/>
  <c r="E290" i="57" l="1"/>
  <c r="D285" i="57"/>
  <c r="D287" i="57"/>
  <c r="D286" i="57"/>
  <c r="D288" i="57"/>
  <c r="D272" i="70"/>
  <c r="D281" i="70" s="1"/>
  <c r="D286" i="70" s="1"/>
  <c r="D288" i="70"/>
  <c r="D285" i="58"/>
  <c r="E290" i="58"/>
  <c r="E290" i="70"/>
  <c r="D285" i="70"/>
  <c r="D287" i="70"/>
  <c r="E289" i="69"/>
  <c r="D284" i="69"/>
  <c r="D287" i="69"/>
  <c r="E290" i="68"/>
  <c r="D285" i="68"/>
  <c r="D288" i="68"/>
  <c r="E290" i="67"/>
  <c r="D285" i="67"/>
  <c r="D288" i="67"/>
  <c r="D287" i="67"/>
  <c r="E290" i="66"/>
  <c r="D285" i="66"/>
  <c r="D288" i="66"/>
  <c r="D287" i="66"/>
  <c r="E292" i="65"/>
  <c r="D287" i="65"/>
  <c r="D289" i="65"/>
  <c r="D289" i="64"/>
  <c r="E291" i="64"/>
  <c r="D286" i="64"/>
  <c r="D288" i="63"/>
  <c r="E290" i="63"/>
  <c r="D285" i="63"/>
  <c r="D288" i="62"/>
  <c r="E290" i="62"/>
  <c r="D285" i="62"/>
  <c r="D287" i="62"/>
  <c r="E290" i="61"/>
  <c r="D285" i="61"/>
  <c r="D287" i="61"/>
  <c r="D288" i="61"/>
  <c r="D288" i="60"/>
  <c r="D285" i="60"/>
  <c r="E290" i="60"/>
  <c r="D286" i="59"/>
  <c r="E291" i="59"/>
  <c r="D288" i="59"/>
  <c r="D289" i="59"/>
  <c r="D287" i="58"/>
  <c r="D288" i="58"/>
</calcChain>
</file>

<file path=xl/sharedStrings.xml><?xml version="1.0" encoding="utf-8"?>
<sst xmlns="http://schemas.openxmlformats.org/spreadsheetml/2006/main" count="2603" uniqueCount="489">
  <si>
    <t>Récapitulatif des critères d'éligibilité du socle commun</t>
  </si>
  <si>
    <t>Critères d'éligibilité du règlement général</t>
  </si>
  <si>
    <t>L'opération est conforme au respect des droits fondamentaux et la conformité avec la Charte des droits fondamentaux de l’Union européenne (dignité, liberté, égalité, solidarité, citoyenneté, justice) définis dans l’article 9 du règlement (UE) n°2021/1060.</t>
  </si>
  <si>
    <t>L’opération est conforme au principe d'égalité entre les femmes et les hommes et à la prise en compte des questions d’égalité entre les femmes et les hommes et de la dimension de genre définis dans l’article 9 du règlement (UE) n°2021/1060.</t>
  </si>
  <si>
    <t>L'opération est conforme au principe de prévention de toute forme de discrimination fondée sur le sexe, l’origine raciale ou ethnique, la religion ou les convictions, le handicap, l’âge ou l’orientation sexuelle définis dans l’article 9 du règlement (UE) n°2021/1060.</t>
  </si>
  <si>
    <t>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t>
  </si>
  <si>
    <t>L'opération est conforme au principe de résilience au changement climatique des investissement dans les infrastructures dont la durée de vie prévue atteint au moins 5 ans conformément à l'article 73.2 du règlement (UE) n°2021/1060.</t>
  </si>
  <si>
    <t>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t>
  </si>
  <si>
    <t>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t>
  </si>
  <si>
    <t>L'opération est conforme aux stratégies et documents de planification correspondants, établis en vue du respect des conditions favorisantes, prévues à l’article 15 du règlement (UE) n°2021/1060.</t>
  </si>
  <si>
    <t>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t>
  </si>
  <si>
    <t>L'opération n'est pas concernée par un avis motivé émis par la Commission européenne concernant une infraction au titre de l’article 258 du Traité sur le fonctionnement de l'Union Européenne (TFUE).</t>
  </si>
  <si>
    <t>L'opération obeit au principe de pérennité, de viabilité et de non-délocalisation conformément à l'article 65 du règlement (UE)  n°2021/1060 quand elle concerne un investissement dans une infrastructure ou un investissement productif.</t>
  </si>
  <si>
    <t>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t>
  </si>
  <si>
    <t>Le bénéficiaire, dans le cadre de l'opération, dispose des ressources financières et des mécanismes de financement nécessaires pour couvrir les frais d'exploitation et d'entretien conformément à l'article 73 du règlement (UE) n°2021/1060.</t>
  </si>
  <si>
    <t>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t>
  </si>
  <si>
    <t>L'opération respecte le principe de cofinancement imposant l'intervention d'une contribution nationale publique ou privée suivant les règles déterminées à l'article 112 du règlement (UE) n°2021/1060.</t>
  </si>
  <si>
    <t>L'opération respecte le principe d'éligibilité géographique conformément aux articles 63 et suivants du règlement (UE) n°2021/1060.</t>
  </si>
  <si>
    <t>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t>
  </si>
  <si>
    <t>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t>
  </si>
  <si>
    <t>L'opération se conforme aux dispositions spécifiques de l'article 64 du règlement (UE) n°2021-1060 qui indique les coûts ne pouvant pas donner lieu à une contribution des fonds européens.</t>
  </si>
  <si>
    <t>Critères du règlement FEDER</t>
  </si>
  <si>
    <t>L'opération est conforme aux champs d'intervention du FEDER définis à l'article 5 du règlement (UE) n°2021/1058.</t>
  </si>
  <si>
    <t>L'opération est conforme aux exclusions du champs d'intervention du FEDER définies à l'article 7 du règlement (UE) n°2021/1058.</t>
  </si>
  <si>
    <t>Critères du règlement FSE+</t>
  </si>
  <si>
    <t xml:space="preserve">L'opération est conforme aux champs d'intervention du FSE+ définis aux articles 16 et 22 du règlement (UE) n°2021/1057 </t>
  </si>
  <si>
    <t>Critères du décret d'éligibilité des dépenses</t>
  </si>
  <si>
    <t>L'opération est conforme aux règles définies au niveau national par le décret n°2022-608 du 21 avril 2022 fixant les règles nationales d’éligibilité des dépenses.</t>
  </si>
  <si>
    <t>Récapitulatif des critères transversaux</t>
  </si>
  <si>
    <t xml:space="preserve"> </t>
  </si>
  <si>
    <t>Critère transversal</t>
  </si>
  <si>
    <t>Note (de 1 à 4)</t>
  </si>
  <si>
    <t xml:space="preserve">Pondération 
</t>
  </si>
  <si>
    <t>Note pondérée</t>
  </si>
  <si>
    <t>Commentaire</t>
  </si>
  <si>
    <t>Section de la demande d'aide</t>
  </si>
  <si>
    <t xml:space="preserve">Cohérence générale </t>
  </si>
  <si>
    <r>
      <t xml:space="preserve">Le projet présente une bonne logique globale au niveau de sa stratégie, de ses objectifs, de ses moyens et de ses résultats. Par ailleurs, sa mise en œuvre </t>
    </r>
    <r>
      <rPr>
        <sz val="14"/>
        <color rgb="FFFF0000"/>
        <rFont val="Garamond"/>
      </rPr>
      <t xml:space="preserve"> </t>
    </r>
    <r>
      <rPr>
        <sz val="14"/>
        <color rgb="FF000000"/>
        <rFont val="Garamond"/>
      </rPr>
      <t>et le montage proposé sont simples, réalistes.</t>
    </r>
  </si>
  <si>
    <t> </t>
  </si>
  <si>
    <t>Caractère structurant</t>
  </si>
  <si>
    <t>Le projet contribue au développement régional durable et impacte positivement l’économie locale, génère un effet levier pour la croissance et l’emploi.</t>
  </si>
  <si>
    <t>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t>
  </si>
  <si>
    <t>Principe de développement durable</t>
  </si>
  <si>
    <t xml:space="preserve">Le projet limite ses incidences sur l'environnement et intègre des méthodes respectueuses de l'environnement, tant dans la conception et la gestion des infrastructures et équipements, que dans la délivrance de services. </t>
  </si>
  <si>
    <t>Le projet intègre une politique d'éco-communication et/ou d’éco-manifestation.</t>
  </si>
  <si>
    <t>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t>
  </si>
  <si>
    <t>Uniquement pour les projets prévoyant la création ou la réhabilitation d'infrastructures (FEDER)</t>
  </si>
  <si>
    <t>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t>
  </si>
  <si>
    <t>Uniquement pour les projets prévoyant la conduite d'études (FEDER ou FSE)</t>
  </si>
  <si>
    <t>Les professionnels qui ont la charge de la conduite de l'étude apportent des garanties quant à la qualité du résultat de l'étude produite (profil et légitimité des consultants…) et/ou des dispositions sont prévues en ce sens.</t>
  </si>
  <si>
    <t>A son achèvement, l'étude produira des impacts concrets pour les territoires (les livrables sont-ils placés à disposition du public ? l'étude prévoit-elle la mise en place d'actions pilotes à son achèvement ?).</t>
  </si>
  <si>
    <t>Total critères transversaux</t>
  </si>
  <si>
    <t>Sous-total FEDER sans études avec infrastructure</t>
  </si>
  <si>
    <t>Sous total FEDER sans études sans infrastructure</t>
  </si>
  <si>
    <t>Sous-total FEDER avec études sans infrastructure</t>
  </si>
  <si>
    <t>Sous total FEDER avec études avec infrastructures</t>
  </si>
  <si>
    <t>Sous-total FSE+ sans études</t>
  </si>
  <si>
    <t>Sous-total FSE+ avec études</t>
  </si>
  <si>
    <t>max à 84</t>
  </si>
  <si>
    <t>max à 80</t>
  </si>
  <si>
    <t xml:space="preserve">max à100 </t>
  </si>
  <si>
    <t>max à 124</t>
  </si>
  <si>
    <t>Projets sans études : la note hors bonification est inférieure à 20 sur 80 max</t>
  </si>
  <si>
    <t>Projets avec études : la note hors bonification est inférieure à 30 sur 100 max</t>
  </si>
  <si>
    <t>Projets sans études : la note hors bonification est comprise entre 21 et 40 sur 80 max</t>
  </si>
  <si>
    <t>Projets avec études : la note hors bonification est comprise entre 31 et 50 sur 100 max</t>
  </si>
  <si>
    <t>Projets sans études : la note hors bonification est supérieure à 41 sur 80 max</t>
  </si>
  <si>
    <t>Projets avec études : la note hors bonification est supérieure à 51 sur 100 max</t>
  </si>
  <si>
    <t>Récapitulatif des critères de bonification</t>
  </si>
  <si>
    <t>Critère de bonification</t>
  </si>
  <si>
    <t>Note (0 à 2)</t>
  </si>
  <si>
    <t>Commentaires</t>
  </si>
  <si>
    <t>Contribution du projet à la performance du programme</t>
  </si>
  <si>
    <t>Le projet identifie clairement les groupes cibles et associe l’ensemble des maillons de la chaîne (et en particulier les bénéficiaires finaux et/ou les usagers) de la phase de conception à la phase de mise en œuvre du projet (notation sur 1 point).</t>
  </si>
  <si>
    <t>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t>
  </si>
  <si>
    <t>Le projet contribue de manière efficiente à la performance du programme. Il s'agit d'apprécier la proportionnalité entre la force contributrice du projet et la consommation de crédits européens. Cette notation s'effectue sur 2 points suivant les cas :
Cas 1 – écart substantiel : notation à 0
Cas 2 – écart significatif : notation à 1
Cas 3 – écart nul ou faible : notation à 2</t>
  </si>
  <si>
    <t>Le projet anticipe ses retombées économiques, sociales et environnementales (analyses, études). Cette notation s'effectue sur 1 point.</t>
  </si>
  <si>
    <r>
      <rPr>
        <sz val="14"/>
        <color rgb="FF000000"/>
        <rFont val="Garamond"/>
      </rPr>
      <t>Le projet contribue directement ou indirectement à la création d'un ou plusieurs emplois sur le territoire guadeloupéen</t>
    </r>
    <r>
      <rPr>
        <b/>
        <sz val="14"/>
        <color rgb="FF000000"/>
        <rFont val="Garamond"/>
      </rPr>
      <t xml:space="preserve">. </t>
    </r>
    <r>
      <rPr>
        <sz val="14"/>
        <color rgb="FF000000"/>
        <rFont val="Garamond"/>
      </rPr>
      <t xml:space="preserve"> Cette notation s'effectue sur 1 point.</t>
    </r>
  </si>
  <si>
    <t>TOTAL</t>
  </si>
  <si>
    <t>Sous-total critères transversaux</t>
  </si>
  <si>
    <t>Sous-total critères thématiques</t>
  </si>
  <si>
    <t>Sous-total bonification</t>
  </si>
  <si>
    <t xml:space="preserve">Note globale du projet </t>
  </si>
  <si>
    <t>Note critères hors bonification</t>
  </si>
  <si>
    <t xml:space="preserve">AVIS </t>
  </si>
  <si>
    <t>Conditions de seuils à prendre en compte</t>
  </si>
  <si>
    <t>COCHER la case correspondante</t>
  </si>
  <si>
    <t>Avis défavorable</t>
  </si>
  <si>
    <t>FEDER sans études avec infrastructure : la note hors bonification est inférieure ou égale à  21 sur 84 max</t>
  </si>
  <si>
    <t>FEDER sans études sans infrastructure : la note hors bonification est inférieure ou égale à 20 sur 80 max</t>
  </si>
  <si>
    <t>FEDER avec études sans infrastructure : la note hors bonification est inférieure ou égale à 25 sur 100 max</t>
  </si>
  <si>
    <t>FEDER avec études avec infrastructures : la note hors bonification est inférieure ou égale à 26 sur 104 max</t>
  </si>
  <si>
    <t>Avis d'ajournement</t>
  </si>
  <si>
    <t>FEDER sans études avec infrastructure : la note hors bonification est comprise entre 22 et 42 sur 84 max</t>
  </si>
  <si>
    <t>FEDER sans études sans infrastructure : la note hors bonification est comprise entre 21 et 40 sur 80 max</t>
  </si>
  <si>
    <t>FEDER avec études sans infrastructure : la note hors bonification  est comprise entre 26 et 50 sur 100 max</t>
  </si>
  <si>
    <t>FEDER avec études avec infrastructures : la note hors bonification  est comprise entre 27 et 52 sur 104 max</t>
  </si>
  <si>
    <t>Avis favorable</t>
  </si>
  <si>
    <t>FEDER sans études avec infrastructure : la note hors bonification est supérieure ou égale à 43 sur 84 max</t>
  </si>
  <si>
    <t>FEDER sans études sans infrastructure : la note hors bonification est supérieure ou égale à 41 sur 80 max</t>
  </si>
  <si>
    <t>FEDER avec études sans infrastructure : la note hors bonification est supérieure ou égale à 51 sur 100 max</t>
  </si>
  <si>
    <t>FEDER avec études avec infrastructures : la note hors bonification est supérieure ou égale à 53 sur 104 max</t>
  </si>
  <si>
    <t xml:space="preserve">Avis général </t>
  </si>
  <si>
    <t>Nom et prénom</t>
  </si>
  <si>
    <t>Fonction</t>
  </si>
  <si>
    <t>Organisation</t>
  </si>
  <si>
    <t>Téléphone</t>
  </si>
  <si>
    <t>courriel</t>
  </si>
  <si>
    <t xml:space="preserve">Date </t>
  </si>
  <si>
    <t>Déclaration d'indépendance</t>
  </si>
  <si>
    <t>Je déclare  être personnellement et fonctionnellement indépendant du bénéficiaire potentiel, des activités prévues dans le cadre du projet ainsi que des personnes impliquées dans sa conception, sa mise en œuvre et sa gestion technique, administrative et financière.</t>
  </si>
  <si>
    <t>Signature</t>
  </si>
  <si>
    <t xml:space="preserve">Critères d'appréciation des projets FEDER-FSE+ 2021-2027
</t>
  </si>
  <si>
    <t>Intitulé du projet</t>
  </si>
  <si>
    <t>N° E-SYNERGIE</t>
  </si>
  <si>
    <t>Priorité 1</t>
  </si>
  <si>
    <t>Une Guadeloupe plus intelligente et connectée compétitive par l’encouragement d’une transformation vers une économie intelligente et innovante</t>
  </si>
  <si>
    <t>Objectif spécifique 1.1</t>
  </si>
  <si>
    <t xml:space="preserve">Développer et améliorer les capacités de recherche et d’innovation ainsi que l’utilisation des technologies de pointe </t>
  </si>
  <si>
    <t>Montant de la subvention FEDER demandée</t>
  </si>
  <si>
    <t>Coût éligible</t>
  </si>
  <si>
    <r>
      <rPr>
        <b/>
        <sz val="14"/>
        <color rgb="FF002060"/>
        <rFont val="Garamond"/>
      </rPr>
      <t>Important :</t>
    </r>
    <r>
      <rPr>
        <sz val="14"/>
        <color rgb="FF002060"/>
        <rFont val="Garamond"/>
      </rPr>
      <t xml:space="preserve"> Cette grille est à remplir par le service instructeur pour chaque projet sollicitant une subvention au titre du programme en amont du pré-comité. 
</t>
    </r>
  </si>
  <si>
    <t>Méthodologie :
- Les critères d'éligibilité du DOMO I figurent dans ce document à titre indicatif et ne doivent pas faire l'objet d'une notation ;
- Les notations de projets doivent être complétées uniquement sur les trois types de critères dits "d'appréciation " (critères transversaux, critères thématiques et critères de bonification) ;
- Pour les critères d'appréciation transversaux et thématiques, chaque critère reçoit une note comprise entre 1 et 4 (1=très insuffisant, 2=insuffisant, 3=satisfaisant, 4=très satisfaisant) ;
- Les pondérations définies par l'autorité de gestion s'appliquent automatiquement et permettent de calculer une note globale pour chacune des catégories de critères afin de permettre d'objectiver l'ajournement éventuel de certains projets et d'apprécier la qualité des différents dossiers par la confrontation des notations de chaque projet ; 
- La colonne "commentaires" doit être complétée par le service instructeur afin de donner des explications sur les notes attribuées et servira à motiver la sélection des opération en comité régional unique de programmation (CRUP) ; 
- La colonne "section de la demande d'aide" doit permettre de faciliter la compréhension globale de la notation.</t>
  </si>
  <si>
    <t>1. Critères d'éligibilité (DOMO I PARTIE FEDER - OS 1.1)</t>
  </si>
  <si>
    <t>1.1. Critères d'éligibilité du règlement général pour tous les OS FEDER</t>
  </si>
  <si>
    <t>1.2. Critères d'éligibilité additionnels définis par l'autorité de gestion au niveau de l'OS</t>
  </si>
  <si>
    <t>Critère d'éligibilité additonnel défini par l'AG (pour tous les projets de l'objectif spécifique)</t>
  </si>
  <si>
    <t>Le projet est en cohérence avec une stratégie partagée en inter réseau avec les principaux opérateurs concernés par les thématiques de la stratégie régionale, d'innovation et de spécialisation intelligente (S3 Guadeloupe), considérant que les thématiques de la S3 sont les suivantes : 
1. Economie circulaire et gestion innovante des déchets ;
2. Protection et préservation de l'environnement et de la biodiversité, lutte contre les risques naturels ;
3. Agriculture, valorisation de la production et des ressources locales ; 
4. Energies renouvelables innovantes et maîtrise de l'energie ;
5. Mobilités durables sur terre et sur mer et mobilitées adaptées ;
6. Transition démographique et santé des guadeloupéens ; 
7. Tourisme durable et respectueux de l'environnement et de la culture ;
8. Le sport, un vecteur d'innovation et de croissance.</t>
  </si>
  <si>
    <t>Le projet est en cohérence avec le Schéma régional de l'enseignement supérieur, de la recherche et de l'innovation (SESRI).</t>
  </si>
  <si>
    <r>
      <rPr>
        <sz val="14"/>
        <color rgb="FF002060"/>
        <rFont val="Garamond"/>
      </rPr>
      <t>Le projet présente un caractère innovant. Cela signifie que l</t>
    </r>
    <r>
      <rPr>
        <sz val="14"/>
        <color rgb="FF000000"/>
        <rFont val="Garamond"/>
      </rPr>
      <t>es actions et objectifs du projet contribuent à un développement qualitatif pour la région : nouvelles activités, création d’offres nouvelles, nouveaux partenariats, nouveaux services, nouvelles pratiques, optimisation des performances de systèmes existants. Les opérations facilement transférables sont également un plus.</t>
    </r>
  </si>
  <si>
    <t>Le projet présente un coût total supérieur à 100 000 euros.</t>
  </si>
  <si>
    <t>Capacité technique et de gestion nécessaire à mener à bien l’action et à renseigner les indicateurs de résultat et de réalisation.</t>
  </si>
  <si>
    <t>Recherche du caractère collectif de/des action(s) proposée(s), avec au-moins deux partenaires.</t>
  </si>
  <si>
    <t>2. Critères d'appréciation</t>
  </si>
  <si>
    <t>a) Critères transversaux</t>
  </si>
  <si>
    <t>Critère transerval</t>
  </si>
  <si>
    <t xml:space="preserve">Pondération
</t>
  </si>
  <si>
    <t>b) Critères thématiques</t>
  </si>
  <si>
    <t>001. Investissements dans les actifs fixes des microentreprises</t>
  </si>
  <si>
    <t>002. Investissements dans les actifs fixes des petites et moyennes entreprises (y compris les centres de recherche privés) directement liés aux activités de recherche et d’innovation, dont les infrastructures de recherche</t>
  </si>
  <si>
    <t>Critère thématique</t>
  </si>
  <si>
    <t>Pondération</t>
  </si>
  <si>
    <t>Note 
pondérée</t>
  </si>
  <si>
    <t>Le projet précise ses projections en matière de recherche et d’innovation en réponse aux enjeux socio-économiques identifiés par les stratégies du territoire.</t>
  </si>
  <si>
    <t>004. Investissements dans les actifs fixes des centres de recherche et établissements d’enseignement supérieur public</t>
  </si>
  <si>
    <t>Le projet s'inscrit en cohérence vis-à-vis de la stratégie immobilière de l’établissement hébergeur et/ou de celle du site, autour de besoins communs et de voies de mutualisation (dans le cadre de la Politique Antilles Recherche et Innovation - PARI)</t>
  </si>
  <si>
    <t>006. Investissements dans les actifs incorporels des PME</t>
  </si>
  <si>
    <t>010. Activités de recherche et d’innovation dans les PME, y compris la mise en réseau</t>
  </si>
  <si>
    <t>012. Activités de recherche et d’innovation dans les centres de recherche, l’enseignement supérieur et les centres de compétence publics</t>
  </si>
  <si>
    <t>028. Transfert de technologies et coopération entre les entreprises, les centres de recherche et le secteur de l’enseignement supérieur</t>
  </si>
  <si>
    <t>Le projet assure le développement ou le renforcement de collaborations régionales, inter-sites, interrégionales et internationales.</t>
  </si>
  <si>
    <t>Le projet s'inscrit dans une logique de mutualisation des équipements acquis.</t>
  </si>
  <si>
    <t>3. Critères de bonification</t>
  </si>
  <si>
    <t>3.1. Critères de bonification pour tous les OS FEDER</t>
  </si>
  <si>
    <t>Principes horizontaux</t>
  </si>
  <si>
    <t xml:space="preserve">TOTAL </t>
  </si>
  <si>
    <t xml:space="preserve">Critère de bonification </t>
  </si>
  <si>
    <t>Projets prévoyant la création ou la réhabilitation d'infrastructure (FEDER)</t>
  </si>
  <si>
    <t xml:space="preserve">TOTAL FEDER </t>
  </si>
  <si>
    <t xml:space="preserve">Sous-total bonification pour tous les OS FEDER </t>
  </si>
  <si>
    <t>min = 0 ; max = 15</t>
  </si>
  <si>
    <t>3.2. Critères de bonification  au niveau de l'OS</t>
  </si>
  <si>
    <t>Tous domaines d'intervention</t>
  </si>
  <si>
    <t>Note (0/1)</t>
  </si>
  <si>
    <t>Qualité scientifique du projet (rapport d'analyse favorable de l'agence nationale de la recherche - note de A).</t>
  </si>
  <si>
    <t>Sous-total bonification pour l'OS</t>
  </si>
  <si>
    <t>min = 0 ; max = 0</t>
  </si>
  <si>
    <t>Sous-total FEDER Critères transversaux</t>
  </si>
  <si>
    <t>Sous-total FEDER Critères thématiques</t>
  </si>
  <si>
    <t>Sous-total Bonification transversale et thématique</t>
  </si>
  <si>
    <t>TOTAL hors bonification (critères transversaux et thématiques)</t>
  </si>
  <si>
    <t>TOTAL AVEC bonification</t>
  </si>
  <si>
    <t xml:space="preserve">Critères d'appréciation des projets FEDER -FSE+ 2021-2027
</t>
  </si>
  <si>
    <t>Objectif spécifique 1.2</t>
  </si>
  <si>
    <t xml:space="preserve">Tirer parti des avantages de la numérisation au bénéfice des citoyens, des entreprises, des organismes de recherche et des pouvoirs publics </t>
  </si>
  <si>
    <t xml:space="preserve">1. Critères d'éligibilité (DOMO I PARTIE FEDER - OS 1.2) </t>
  </si>
  <si>
    <t xml:space="preserve">Critère d'éligibilité additonnel défini par l'AG </t>
  </si>
  <si>
    <t>Le projet s'inscrit dans le cadre d'une stratégie partagée en inter réseau avec les principaux opérateurs concernés par les thématiques du Schéma Numérique de Guadeloupe (SNG).</t>
  </si>
  <si>
    <t>Le projet présente un coût total supérieur à 80 000 euros.</t>
  </si>
  <si>
    <t>Le projet est structurant et est à vocation fédérative ou une expérimentation réplicable, diffusable, assurant une pérennité du service.</t>
  </si>
  <si>
    <t>Le projet intégre des préceptes du numérique responsable durable.</t>
  </si>
  <si>
    <t>Le projet prend en compte des enjeux de souveraineté numérique.</t>
  </si>
  <si>
    <t>Le projet prend en compte des enjeux de résilience des systèmes et de gestion des dispositifs numériques.</t>
  </si>
  <si>
    <t>Le projet prend en compte des enjeux de sécurité numérique.</t>
  </si>
  <si>
    <t>TOTAL FEDER</t>
  </si>
  <si>
    <t xml:space="preserve">Sous-total bonification </t>
  </si>
  <si>
    <t>Objectif spécifique 1.3</t>
  </si>
  <si>
    <t xml:space="preserve">Renforcer la croissance durable et la compétitivité des PME et la création d’emplois dans les PME, y compris par des investissements productifs </t>
  </si>
  <si>
    <t xml:space="preserve">1. Critères d'éligibilité (DOMO I PARTIE FEDER - OS 1.3) </t>
  </si>
  <si>
    <t>Critère d'éligibilité communs à tous les projets de l'objectif spécifique</t>
  </si>
  <si>
    <t>Pour les aides directes aux PME, s’agissant des investissements matériels, une étude d’incidence est réalisée conformément à l’article R123-3 du code de l’environnement, pour les dossiers soumis à cette obligation.</t>
  </si>
  <si>
    <t>Caractère innovant des opérations  : le projet démontre sa valeur ajoutée au regard des enjeux de mise en place de démarches innovantes définies ainsi : l’innovation consiste à mettre en œuvre des solutions nouvelles ou significativement améliorées par rapport à celles précédemment élaborées et existantes. Elle concerne aussi bien un produit, qu’un service, un procédé, un modèle, un mode d’organisation, de distribution.</t>
  </si>
  <si>
    <t xml:space="preserve">Critère d'éligibilité pour les actions collectives </t>
  </si>
  <si>
    <t>Le projet est en cohérence avec les thématiques de la S3 Guadeloupe (Stratégie de spécialisation intelligente).</t>
  </si>
  <si>
    <t xml:space="preserve">Critère d'éligibilité pour les soutiens aux investissements dans les infrastructures d’hébergement (montée en gamme) et dans les produits touristiques  </t>
  </si>
  <si>
    <t>Le projet est en cohérence avec les orientations du Schéma régional de développement économique, d’innovation et d’internationalisation “volet Tourisme” (SRDEII) et les autres orientations définies par le Schéma directeur d'aménagement touristique (SDAT) et futur  schéma régional de développement du Tourisme et des Loisirs de Guadeloupe.</t>
  </si>
  <si>
    <t xml:space="preserve">Le projet présente un coût total supérieur à 500 000 € </t>
  </si>
  <si>
    <t>Le projet démontre sont caractère emblématique ou identitaire (culturel, historique, patrimonial…) et sa forte valeur ajoutée sur le territoire.</t>
  </si>
  <si>
    <t xml:space="preserve"> Le projet démontre sa forte valeur ajoutée pour un développement touristique durable au niveau environnemental, culturel et économique.</t>
  </si>
  <si>
    <t>Le projet présente la construction d'infrastructures résilientes aux désastres et à l'impact du changement climatique dans le cadre d'un tourisme durable et respectueux de l'environnement conformmément aux critères définis dans le futur  schéma régional de développement du Tourisme et des Loisirs de Guadeloupe.</t>
  </si>
  <si>
    <t xml:space="preserve">Pour les complexes (minimum 3 unités) d'hébergement touristiques allant vers les 4/5 étoiles, priorité sera donnée aux projets respectueux de l'environnement </t>
  </si>
  <si>
    <t>Le projet des structures hôtelières classées 3 étoiles minimum (ou label équivalent) vise une montée en gamme de la structure (4 étoiles ou plus) particulièrement dans les territoires plus démunis en hébergement, notamment ceux fléchés par les audits touristiques de territoire.</t>
  </si>
  <si>
    <t>Le projet de création, d'extension ou de réhabilitation hôtelières concerne un classement 4 ou 5 étoiles.</t>
  </si>
  <si>
    <t xml:space="preserve">Critère d'éligibilité pour les soutiens aux investissements liés à la mise en place d’infrastructures d’accueil des créateurs d’entreprises  </t>
  </si>
  <si>
    <t>La structure d’accueil concernée doit être destinée aux entreprises de moins de trois ans.</t>
  </si>
  <si>
    <t xml:space="preserve">Le projet fait préalablement l’objet d’une étude de faisabilité permettant de dimensionner précisément les infrastructures et équipements à mettre en place. </t>
  </si>
  <si>
    <t>DI 21 - Investissement dans les infrastructures d'hébergement touristique</t>
  </si>
  <si>
    <t>Les investissements prévus deront être en adéquation avec les retombées attendues : clientèles ciblées, chiffre d'affaires prévisionnel.</t>
  </si>
  <si>
    <t>DI 21 - Investissement dans les projets de produits touristiques</t>
  </si>
  <si>
    <t>DI 21 -Soutien aux grandes entreprises au moyen d’instruments financiers, y compris les investissements productifs</t>
  </si>
  <si>
    <t>Les critères seront définis dans le cadre d'un AMI /  APP. Les critères envisagés à ce stade sont les suivants :</t>
  </si>
  <si>
    <t>Le projet démontre sa capacité à accompagner le développement et la pérennisation des entreprises.</t>
  </si>
  <si>
    <t xml:space="preserve">Le projet démontre sa capacité à favoriser la croissance des entreprises et renforcer leur compétitivité et contribuer à la dynmique économique du territoire.
</t>
  </si>
  <si>
    <t>DI 023. Développement des compétences pour la spécialisation intelligente, la transition industrielle, l’esprit d’entreprise et la capacité d’adaptation des entreprises au changement</t>
  </si>
  <si>
    <t>DI 025. Incubation, soutien aux entreprises créées par essaimage et aux start-ups</t>
  </si>
  <si>
    <t>Le projet démontre sa valeur ajoutée au regard des enjeux de développement du potentiel de valorisation économique et/ou sociétale des résultats ou  inclue un programme de travail dédié spécifiquement à la valorisation et au transfert des résultats en direction du monde économique</t>
  </si>
  <si>
    <t>Le projet démontre son caractère collectif/ partnarial / perenne</t>
  </si>
  <si>
    <t>DI 026. Soutien aux pôles d’innovation, y compris entre entreprises, aux organismes de recherche, aux autorités publiques et aux réseaux d’entreprises bénéficiant principalement aux PME</t>
  </si>
  <si>
    <t xml:space="preserve">Le projet présente une expertise scientifique indépendante </t>
  </si>
  <si>
    <t>DI 029. Processus de recherche et d’innovation, transfert de technologies et coopération entre entreprises, centres de recherche et universités, mettant l’accent sur l’économie à faible intensité de carbone, la résilience et l’adaptation au changement climatique</t>
  </si>
  <si>
    <t xml:space="preserve">Le projet démontre sa valeur ajoutée au regard des enjeux de développement économiques en matière de recherche et d'innovation. Un intérêt sera apporté particulièrement pour les projets intégrant une orientation sur le développement durable. </t>
  </si>
  <si>
    <t>Domaine d’intervention 175 « Régions ultrapériphériques : compensation des éventuels surcoûts liés au déficit d'accessibilité et à la fragmentation territoriale »</t>
  </si>
  <si>
    <t xml:space="preserve">Pas de critères spécifiques. Toutefois, dans le cas où les fonds disponibles ne seraient pas suffisants pour couvrir toutes les demandes recevables, des critères de sélection seront établis. </t>
  </si>
  <si>
    <t>Sous-total bonification pour tous les OS FEDER</t>
  </si>
  <si>
    <t>3.2. Critères de bonification spécifique au niveau de l'OS</t>
  </si>
  <si>
    <t xml:space="preserve">Aides directes aux PME </t>
  </si>
  <si>
    <t>Renvoi à la section 
du Formulaire de candidature</t>
  </si>
  <si>
    <t xml:space="preserve">Soutien aux investissements dans les infrastructures d’hébergement (montée en gamme) et dans les produits touristiques </t>
  </si>
  <si>
    <t>Eco-label national ou international</t>
  </si>
  <si>
    <t xml:space="preserve">DI 21 -Développement commercial et internationalisation des PME, y compris les investissements productifs </t>
  </si>
  <si>
    <t xml:space="preserve">DI 22 - Soutien aux grandes entreprises au moyen d'instruments financiers, y compris les investissements productifs </t>
  </si>
  <si>
    <t>Priorité 1 bis</t>
  </si>
  <si>
    <t>Une Guadeloupe plus intelligente - transformation économique innovante et intelligente : renforçant la connectivité numérique</t>
  </si>
  <si>
    <t>Objectif spécifique 1.5</t>
  </si>
  <si>
    <t xml:space="preserve">Renforcer la connectivité numérique </t>
  </si>
  <si>
    <t xml:space="preserve">1. Critères d'éligibilité (DOMO I PARTIE FEDER - OS 1.5) </t>
  </si>
  <si>
    <t xml:space="preserve">Critère d'éligibilité communs à tous les projets de l'objectif spécifique </t>
  </si>
  <si>
    <t>Le projet est en cohérence avec une stratégie partagée avec les principaux opérateurs concernés par les thématiques du Schéma Numérique de Guadeloupe (SNG).</t>
  </si>
  <si>
    <t xml:space="preserve">Capacité technique et de gestion nécessaire à mener à bien l’action et à renseigner les indicateurs de résultat et de réalisation.  </t>
  </si>
  <si>
    <t xml:space="preserve">Le projet est en adéquation avec les besoins avérés du territoire, en s'inscrivant dans une démarche favorisant la coopération ou la mutualisation. </t>
  </si>
  <si>
    <t>Priorité 2</t>
  </si>
  <si>
    <t>Une Guadeloupe plus verte et à faibles émissions de carbone en transition vers la neutralité carbone par l’encouragement d’une transition énergétique propre et équitable, des investissements verts et bleus, de l’économie circulaire, de l'atténuation et l’adaptation au changement climatique, de la prévention et de la gestion des risques</t>
  </si>
  <si>
    <t>Objectif spécifique 2.1</t>
  </si>
  <si>
    <t xml:space="preserve">Favoriser les mesures en matière d’efficacité énergétique et réduire les émissions de gaz à effet de serre </t>
  </si>
  <si>
    <t xml:space="preserve">1. Critères d'éligibilité (DOMO I PARTIE FEDER - OS 2.1) </t>
  </si>
  <si>
    <t>Action s'incrivant dans les objectifs de réduction des consommations énergétiques du territoire conformément à la planification territoriale régionale, définie par la Programmation Pluriannuelle de l'Energie.</t>
  </si>
  <si>
    <t>Capacité technique et de gestion nécessaire à mener à bien l’action et à renseigner les indicateurs de résultat et de réalisation, et notamment des indicateurs de suivi des gains énergétiques et des émissions de gas à effet de serre (GES).</t>
  </si>
  <si>
    <t>Pour les constructions neuves : le projet présente une démarche d'efficacité énergétique énergétique allant au-délà des exigences reglementaires de la Réglementation Thermique Guadeloupe.
Pour les constructions existantes : le projet devra réduire à minima de 30% sa consommation énergétique avant travaux de rénovation energétique ou atteindre un niveau de consommation équivalent à l'étiquette B DPE-G Guadeloupe après travaux de rénovation énergétique.</t>
  </si>
  <si>
    <t>Le projet présente un coût total supérieur à 50 000 euros.</t>
  </si>
  <si>
    <t>Pour les projets relevant du DI 46 : Soutien aux entités qui fournissent des services contribuant à l’économie à faible intensité de carbone et à la résilience au changement climatique, y compris des mesures de sensibilisation</t>
  </si>
  <si>
    <t>Le projet intègre des actions de sensibilisation ou de communication complémentaires à l'investissement.</t>
  </si>
  <si>
    <t xml:space="preserve">2. Critères d'appréciation </t>
  </si>
  <si>
    <t>Amélioration de la performance énergétique du bâtiment.
Pour les bâtiments climatisés la performance pourra être quantifiée par une amélioration de la classe énergétique sur échelle du DPE-G (à minima l'atteinte de la classe supérieure)
Pour les bâtiments non climatisés, l'indicateur de confort thermique (ICT) devra être inférieur à 85% de l'ICTmax.</t>
  </si>
  <si>
    <t>Contribution éventuelle à l’atteinte des objectifs de la S3 et à l’utilisation dans la mise en œuvre des projets, des compétences et expertises clés identifiées dans les domaines d’activités stratégiques de la S3</t>
  </si>
  <si>
    <t xml:space="preserve">La performance énergétique du bâtiment "exemplaire" est associée à une une production d'énergie renouvelable, pour un usage en autoconsommation alimentant le bâtiment et ses infrastructures, et/ou des infrastructures de recharge pour des véhicules électriques. </t>
  </si>
  <si>
    <t>Objectif spécifique 2.2</t>
  </si>
  <si>
    <t>Promouvoir les énergies renouvelables conformément à la directive (UE) 2018/2001 sur les sources d’énergie renouvelables, y compris les critères de durabilité qui y sont énoncés</t>
  </si>
  <si>
    <t xml:space="preserve">1. Critères d'éligibilité (DOMO I PARTIE FEDER - OS 2.2) </t>
  </si>
  <si>
    <t>Action de portée régionale, dans le cadre d'une stratégie partagée en inter réseau avec les principaux opérateurs concernés par les thématiques du PRERURE (démarche d'exigence qualité à la hauteur de celles définies dans le PRERURE dans une logique d'obtention de label reconnu,  développement d'une dynamique collective vertueuse de gains énergétiques et en matière d'émissions de GES...), de la Programmation Pluriannuelle de l’énergie (PPE) et des plans d’aménagement du territoire.</t>
  </si>
  <si>
    <t xml:space="preserve">L'opération présente un coût total supérieur à 50 000 euros </t>
  </si>
  <si>
    <t>Projet d'installation photovoltaiques</t>
  </si>
  <si>
    <t>L'énergie produite sera destinée à un usage en autoconsommation des bâtiments (equipements, luminaires, …) et/ou pour l'alimentation d'infrastructures de recharge de véhicules électriques</t>
  </si>
  <si>
    <t>Pour les installations sur bâtiments, la consommation du  bâtiment devra correspondre à une étiquette énergétique à minima  de rang B sur l'échelle du DPE-G. Dans le cas contraire, le maître d'ouvrage devra justifier son inscription dans une démarche globale de performance énergétique ( audit énergétique, stratégie de rénovation énergétique, ...)</t>
  </si>
  <si>
    <t xml:space="preserve">Projet de rénovation et/ou d’optimisation des centrales d’hydroélectricité </t>
  </si>
  <si>
    <t>Projet incluant l’installation de dispositifs permettant de protéger la biodiversité (passes à poissons pour favoriser la migration piscicole ou la montaison, plans de grilles ichtyo compatibles pour éviter que les poissons ne passent dans les turbines, des turbines ichtyo compatibles pour permettre la dévalaison, déplacer des zones de frayères...).</t>
  </si>
  <si>
    <t xml:space="preserve">Le projet mobilise des acteurs pertinents et légitimes et prend en comptes les filières locales. </t>
  </si>
  <si>
    <t>Pour les projets photovoltaique en autoconsommation, le taux d'autoconsommation de l'installation ( note = Taux (%) * 4))</t>
  </si>
  <si>
    <t>Pour les projets photovoltaique en autoconsommation, le taux d'autoproduction de l'installation  ( note = Taux (%) * 4))</t>
  </si>
  <si>
    <t>Pour les autres projets, l'approche vertueuse mise en œuvre</t>
  </si>
  <si>
    <t>Le projet intègre des actions de sensibilisation complémentaires à l'investissement.</t>
  </si>
  <si>
    <t>Pour les projets photovoltaiques en autoconsommation, intégration d'infrastructures de recharges de véhicules électriques (IRVE) alimentées par l'installation au sein du projet</t>
  </si>
  <si>
    <t>Pour les projets photovoltaique en autoconsommation, mutualisation de l'énergie produite par les installation photovoltaique, à travers de l'autoconsommation collective (sans revente)</t>
  </si>
  <si>
    <t>Objectif spécifique 2.4</t>
  </si>
  <si>
    <t xml:space="preserve">Favoriser l’adaptation au changement climatique, la prévention des risques de catastrophe et la résilience, en tenant compte des approches fondées sur les écosystèmes </t>
  </si>
  <si>
    <t xml:space="preserve">1. Critères d'éligibilité (DOMO I PARTIE FEDER - OS 2.4) </t>
  </si>
  <si>
    <t xml:space="preserve">Le projet est en cohérence avec une stratégie partagée en inter réseau avec les principaux opérateurs concernés par les thématiques des démarches de planification de l’aménagement territorial : le SAR, le SCOT, le PLU, le Plan séisme Antilles, le PAPI, le PPI de la Région, etc. </t>
  </si>
  <si>
    <t>Le projet est mature (démonstration de la maitrise foncière, identification des cofinancements, réalisation d’études préliminaires, démonstration de la capacité à engager les dépenses et à démarrer l’exécution du projet dans un futur proche).</t>
  </si>
  <si>
    <t>Capacité technique et de gestion nécessaire à mener à bien l’action et à renseigner les indicateurs de résultat et de réalisation  : le projet démontre notamment la capacité d'évaluation de l'opération (pérennité, modalités d'évaluation, nombre d'actes métiers réalisés, montant des aides attribuées, montant des travaux, indicateurs de suivi des réalisations et résultats).</t>
  </si>
  <si>
    <t>Le projet vise un renforcement parasismique ou une reconstruction (sans extension) du bâtiment, si le renforcement n’est pas possible d’un point de vue technico-économique</t>
  </si>
  <si>
    <t>Diagnostic de vulnérabilité (dans le cas de projets de confortement et/ou de recontruction face au risque parasysmique).</t>
  </si>
  <si>
    <t>Le projet présente un coût total supérieur à 100 000 €.</t>
  </si>
  <si>
    <t>Le projet démontre son niveau de criticité et sa cohérence avec les zones de vulnérabilités identifiées sur le territoire</t>
  </si>
  <si>
    <t xml:space="preserve">Le projet permet la mise en sécurité le plus grand nombre de biens et de personnes vis-à-vis d'un aléa naturel </t>
  </si>
  <si>
    <t>Concernant les projets relatifs aux risque sismique et aux aléas climatiques, le projet participe au développement d'une dynamique collective vertueuse en matière de mise en sécurité de la population face aux risques</t>
  </si>
  <si>
    <t xml:space="preserve">Le projet s'inscrit dans une démarche PAPI </t>
  </si>
  <si>
    <t xml:space="preserve">Le projet s'inscrit dans une démarche multirisques </t>
  </si>
  <si>
    <t>Le projet met en œuvre des stratégies de génie végétal</t>
  </si>
  <si>
    <t>Le projet recycle les matériaux issus de la démolition</t>
  </si>
  <si>
    <t>Objectif spécifique 2.5</t>
  </si>
  <si>
    <t xml:space="preserve">Favoriser l’accès à l’eau et une gestion durable de l’eau </t>
  </si>
  <si>
    <t xml:space="preserve">1. Critères d'éligibilité (DOMO I PARTIE FEDER - OS 2.5) </t>
  </si>
  <si>
    <t xml:space="preserve">DI 62 - Fourniture d'eau pour la consommation humaine (extraction, traitement, infrastructure de stockage et de distribution, mesures d'efficacité, approvisionnement en eau potable) </t>
  </si>
  <si>
    <t>DI 64 - Gestion de l'eau et conservation des ressources en eau (y compris la gestion du bassin fluvial, les mesures spécifiques d'adaptation au changement climatique, la réutilisation, la réduction des fuites)</t>
  </si>
  <si>
    <t>Critère d'éligibilité</t>
  </si>
  <si>
    <t>Action de portée régionale, dans le cadre d'une stratégie partagée en inter réseau avec les principaux opérateurs concernés par les thématiques des démarches des documents de programmation SDAGE (Schéma Directeur d’Aménagement et de Gestion des Eaux), SDMEAG (Schéma Départemental Mixte Eau Assainissement de Guadeloupe), les SDAEP (Schéma Directeur d’Alimentation en Eau Potable), la feuille de route concertée du projet de contrat d'accompagnement renforcé du SMGEAG, le contrat d'accompagnement renforcé du SMGEAG, les plans publics d’investissement (PAP...), et au regard des objectifs du plan Eau-DOM et des contrats de progrès qui en découlent.</t>
  </si>
  <si>
    <t>Capacité technique et de gestion nécessaire à mener à bien l’action et à renseigner les indicateurs de résultat et de réalisation ainsi que la  capacité à entretenir l'installation.</t>
  </si>
  <si>
    <t>En matière de travaux, le projet porte sur la réhabilitation des réseaux vétustes, concourrant à l’amélioration de leur gestion pour en améliorer le rendement, ou sur la réhabilitation des usines de traitement d’eau potable et la réhabilitation et sécurisation des ouvrages de prélèvement d'eau.</t>
  </si>
  <si>
    <t>Concernant le renouvellement de réseaux, le projet est accompagnées d’éléments techniques justifiant le choix du tronçon faisant l’objet du renouvellement et sa priorisation dans la stratégie de renouvellement de réseaux du maitre d’ouvrage</t>
  </si>
  <si>
    <t>Le projet lié au renforcement de la capacité de production (nouvelle usine ou extension) ne peut être financé que s'il présente une justification au regard des besoins, inscrits dans un schéma directeur d’alimentation en eau potable, et sous réserve de mise en œuvre d’un programme pluriannuel d’amélioration des rendements de réseaux. Le projet doit démontrer qu'il n'y a pas d'augmentation de la pression sur le milieu aquatique concerné et qu'il y a par ailleurs au global une réduction des volumes prélevés sur la ressource en eau. Ces conditions s'appliquent au projet de réhabilitation d'usine qui intégreait une extension de leur capacité nominale.</t>
  </si>
  <si>
    <t xml:space="preserve">Le projet démontre la capacité d'évaluation de l'opération (pérennité, modalités d'évaluation, nombre d'actes métiers réalisés, montant des aides attribuées, montant des travaux, indicateurs de suivi des réalisations et résultats). </t>
  </si>
  <si>
    <t>Concernant les travaux, le projet présente a minima un avant-projet et autant que possible une étude au stade PRO (etude de projet) / DCE (dossier de consultation des entreprises) du maître d’œuvre. Le projet présente une analyse des différentes solutions chiffrées et comparées ayant conduit au projet retenu.</t>
  </si>
  <si>
    <t>Pour les travaux le nécessitant, la demande de subvention est accompagnée des autorisations réglementaires (Loi sur l’eau, permis de construire, récépissé de déclaration, ou attestation de dépôt quand l’autorisation n’est pas encore délivrée : les autorisations doivent être obtenues avant le passage en CRUP.
Concernant les travaux sur les ouvrages de prélèvement d’eau potable, le maitre d’ouvrage justifie d'avoir initié les procédures de DUP (déclaration d'utilité publique) et de mise en place des périmètres de protection pour l’ensemble de ses points de prélèvement d’eau. La procédure de DUP doit être aboutie et l’arrêté doit être remis avant la remise du rapport d’exécution final.</t>
  </si>
  <si>
    <t>DI 65 - Collecte et traitement des eaux usées</t>
  </si>
  <si>
    <t xml:space="preserve">Critère d'éligibilité </t>
  </si>
  <si>
    <t>Action de portée régionale, dans le cadre d'une stratégie partagée en inter réseau avec les principaux opérateurs concernés par les thématiques des démarches des documents de programmation SDAGE (Schéma Directeur d’Aménagement et de Gestion des Eaux), SDMEAG (Schéma Départemental Mixte Eau Assainissement de Guadeloupe), les SDA (Schémas Directeurs d'Assainissement), la feuille de route concertée du projet de contrat d'accompagnement renforcé du SMGEAG, le contrat d'accompagnement renforcé du SMGEAG, les plans publics d’investissement (PAP...), et au regard des objectifs du plan Eau-DOM et des contrats de progrès qui en découlent.</t>
  </si>
  <si>
    <t>Capacité technique et de gestion nécessaire à mener à bien l’action et à renseigner les indicateurs de résultat et de réalisation ainsi que la  capacité à entretenir l'installation</t>
  </si>
  <si>
    <t xml:space="preserve">En matière de travaux, le projet contribue à réduire les déversements d’effluents non traités par la création et réhabilitation des ouvrages de traitement des eaux usées </t>
  </si>
  <si>
    <t>Concernant les extensions de réseaux d’assainissement, le projet porte sur le raccordement de zones bâties avant 2007 ou si le projet permet l’élimination d’une mini-station de traitement des eaux usées (assainissement non collectif groupé). Le projet contribue à réduire les taux d’eaux claires parasites.</t>
  </si>
  <si>
    <t xml:space="preserve">Concernant la création d’ouvrage de traitement des eaux usées, le projet justifie des études amont incluant systématiquement l’étude de plusieurs solutions et notamment pour les installations de traitement de quelques milliers d’équivalent-habitants, les filières rustiques type « filtres plantées de roseaux »  </t>
  </si>
  <si>
    <t>Concernant les essais de réception des ouvrages du système d’assainissement par un opérateur de contrôle accrédité indépendant de l’entreprise des travaux, le projet prévoit et réalise ce recours conformément à la réglementation en vigueur, avec des dépenses faisant l’objet d’un poste de dépenses spécifique, le solde des subventions ne pouvant être versé qu’à l’appui d’un PV démontrant que les essais ont été concluants.</t>
  </si>
  <si>
    <t>Le projet qualifie et quantifie les impacts du projet sur l'amélioration de la distribution en eau potable de la population ou sur l'amélioration de la qualité des rejets vers les milieux récepteurs de l'assainissement des eaux usées</t>
  </si>
  <si>
    <t>Le projet expose les moyens mis en œuvre pour entretenir et pérenniser l'investissement sur toute sa durée de vie.</t>
  </si>
  <si>
    <t>Le projet justifie que le chiffrage présenté est optimisé et en adéquation avec les ratios observés pour ce type de travaux et que les moyens mis en œuvre garantissent le respect du budget de l'opération jusqu'à son achèvement.</t>
  </si>
  <si>
    <t>Objectif spécifique 2.6</t>
  </si>
  <si>
    <t>Favoriser la transition vers une économie circulaire et efficace dans l’utilisation des ressources</t>
  </si>
  <si>
    <t xml:space="preserve">1. Critères d'éligibilité (DOMO I PARTIE FEDER - OS 2.6) </t>
  </si>
  <si>
    <t>DI 067 : Gestion des déchets ménagers: mesures de prévention, de réduction, de tri, de réutilisation et de recyclage</t>
  </si>
  <si>
    <t>DI 68 : « Gestion des déchets ménagers : traitement des déchets résiduels ».</t>
  </si>
  <si>
    <t xml:space="preserve">Action de portée régionale, dans le cadre d'une stratégie partagée en inter réseau avec les principaux opérateurs concernés par les thématiques des démarches du PRPGD (Plan Régional de Prévention et de Gestion des Déchets) </t>
  </si>
  <si>
    <t xml:space="preserve">Capacité technique et de gestion nécessaire à mener à bien l’action et à renseigner les indicateurs de résultat et de réalisation : le projet démontre notamment la capacité d'évaluation de l'opération (pérennité, modalités d'évaluation, nombre d'actes métiers réalisés, montant des aides attribuées, montant des travaux, indicateurs de suivi des réalisations et résultats). </t>
  </si>
  <si>
    <t>Le projet démontre sont caractère collectif / partenarial  / emblématique</t>
  </si>
  <si>
    <t>Concernant la valorisation de déchets, le projet fait l’objet de l’intervention d’un éco-organisme, et justifie d’une contractualisation avec l’éco-organisme correspondant</t>
  </si>
  <si>
    <t>Concernant les équipements sous maîtrise d’ouvrage publique, les coûts prévisionnels d’exploitation et les modalités prévues d’exploitation sont fournis (Régie, DSP...).</t>
  </si>
  <si>
    <t>Concernant la réalisation de travaux sous maîtrise d’ouvrage publique le projet présente les trois derniers rapports établis par la collectivité en application du Décret n°2000-404 du 11 mai 2000 relatif au rapport annuel sur le prix et la qualité du service public d'élimination des déchets.</t>
  </si>
  <si>
    <t>Le projet démontre sa plus-value apportée au regard des principes de l’économie circulaire, notamment en matière de déchets détournés de l'élimination.</t>
  </si>
  <si>
    <t>Le projet démontre sa participation à l’achèvement du maillage territorial des installations de traitement des déchets.</t>
  </si>
  <si>
    <t>Objectif spécifique 2.7</t>
  </si>
  <si>
    <t xml:space="preserve">Améliorer la protection et la préservation de la nature et de la biodiversité et renforcer les infrastructures vertes, en particulier en milieu urbain, et réduire toutes les formes de pollution </t>
  </si>
  <si>
    <t xml:space="preserve">1. Critères d'éligibilité (DOMO I PARTIE FEDER - OS 2.7) </t>
  </si>
  <si>
    <t>DI 79 - Protection de la nature et de la biodiversité, patrimoine naturel et ressources naturelles, infrastructures vertes et bleues</t>
  </si>
  <si>
    <t xml:space="preserve">Action de portée régionale, dans le cadre d'une stratégie partagée en inter réseau avec les principaux opérateurs concernés par les thématiques des démarches des documents de programmation : 
• Stratégie nationale pour la biodiversité ;
• Schéma Régional du Patrimoine Naturel et de la Biodiversité ;
• Stratégie nationale de lutte contre les espèces exotiques envahissantes ; 
• Arrêtés de protection de biotope, inventaires ZNIEFF (Zones Naturelles d'Intérêt Écologique, Faunistique et Floristique)  ; 
• Plan climat énergie territorial (PCET) le cas échéant ; 
• Schéma d'Améngament Régional (SAR) ; 
• Plan IFRECOR (INITIATIVE FRANÇAISE POUR LES RÉCIFS CORALLIENS)  ; 
• Grenelle de la Mer. </t>
  </si>
  <si>
    <t>Le projet visant au développement de la fréquentation des sites naturels et culturels patrimoniaux est cohérent avec avec : 
• Schéma régional du patrimoine naturel et de la biodiversité. 
• Schéma régional de cohérence écologique de la Guadeloupe (trames vertes et bleues). 
• Schéma d’aménagement et de développement touristique. 
• Schéma d’aménagement régional.</t>
  </si>
  <si>
    <t xml:space="preserve">Capacité technique et de gestion nécessaire à mener à bien l’action et à renseigner les indicateurs de résultat et de réalisation  </t>
  </si>
  <si>
    <t>Concernant les opérations visant en priorité à développer le tourisme vert (accueil et transport du public, sentiers de randonnées, structures type carbets / places à feu, animations...), le projet s'accompagne de mesures visant à sensibiliser les visiteurs et à réduire l'impact de ces activités touristiques sur l'environnement (artificialisation des sols à limiter au maximum, signalisation et panneaux informatifs, gestion des déchets, gestion du stationnement, mesures anti piétinement...).</t>
  </si>
  <si>
    <t>Concernant les opérations d'aménagement, le projet justifie de la prise en compte de la séquence éviter, réduire, compenser les impacts environnementaux.</t>
  </si>
  <si>
    <t>Le projet démontre de l'urgence à agir, notamment au regard de la dynamique de dégradation / évolution du milieu.</t>
  </si>
  <si>
    <t>Le projet démontre sa dimension pédagogiqu et innovante.</t>
  </si>
  <si>
    <t>Spécifique à l'OS 2.7</t>
  </si>
  <si>
    <t>Le projet respecte les recommandations de la charte de territoire du Parc National de Guadeloupe.</t>
  </si>
  <si>
    <t>Priorité 2 bis</t>
  </si>
  <si>
    <t>Une Guadeloupe plus verte, sobre en carbone : transition énergétique, économie circulaire, adaptation aux changements climatiques et gestion du risque » : prenant des mesures en faveur d’une mobilité urbaine multimodale durable</t>
  </si>
  <si>
    <t>Objectif spécifique 2.8</t>
  </si>
  <si>
    <t xml:space="preserve">Favoriser une mobilité urbaine multimodale durable, dans le cadre de la transition vers une économie à zéro émission nette de carbone </t>
  </si>
  <si>
    <t xml:space="preserve">1. Critères d'éligibilité (DOMO I PARTIE FEDER - OS 2.8) </t>
  </si>
  <si>
    <t>081 : Infrastructures de transport urbain propres</t>
  </si>
  <si>
    <t xml:space="preserve">082 : Matériel roulant propre pour le transport urbain </t>
  </si>
  <si>
    <t>083 : Infrastructure cycliste</t>
  </si>
  <si>
    <t>Action de portée régionale, dans le cadre d'une stratégie partagée en inter réseau avec les principaux opérateurs concernés par les thématiques des documents d’aménagement du territoire et les démarches de planification de l’aménagement territorial (Schéma d'Amnégameent régional (SAR, Schéma régional des infrastructures et des transports (SRIT), volet « déplacements » des SCOT (Schéma de cohérence territoriale), Plan local d'urbanisme (PLU), plans globaux de déplacements, Plans de déplacement urbain, programme opérationnel d’organisation des transports, etc.</t>
  </si>
  <si>
    <t>Concernant les matériels roulants, le projet doit promouvoir toutes solutions permettant au-delà des seuils minimums requis par la règlementation actuelle (supérieur à la norme euro 6).</t>
  </si>
  <si>
    <t>Concernant les transports collectifs, le projet s'inscrit en cohérence avec les règles de mise en accessibilité des infrastructures et services de transports</t>
  </si>
  <si>
    <t>Capacité technique et de gestion nécessaire à mener à bien l’action et à renseigner les indicateurs de résultat et de réalisation : le projet démontre notamment la capacité d'évaluation de l'opération (pérennité, modalités d'évaluation, nombre d'actes métiers réalisés, montant des aides attribuées, montant des travaux, indicateurs de suivi des réalisations et résultats).</t>
  </si>
  <si>
    <t>Le projet fait des propositions additionnelles pour favoriser le développement de l'intermodalité</t>
  </si>
  <si>
    <t>Contribution significative du projet au développement de la mobilité durable</t>
  </si>
  <si>
    <t>Contribution significative du projet à une nette amélioration  de l'intermodalité</t>
  </si>
  <si>
    <t>Contribution effective et mesurable du projet à la réduction de l'empreinte carbone du transport</t>
  </si>
  <si>
    <t xml:space="preserve">Concernant les transports collectifs, le projet s'inscrit en cohérence avec les projets d’aménagement urbain, de rénovation urbaine, de requalification de zones d’activités, etc. </t>
  </si>
  <si>
    <t>Sobriété foncière du projet, notamment en matière d'artificialisation des sols. Mise ne œuvre et anticipation des objectifs de la loi climat et résilience du 22/08/2021</t>
  </si>
  <si>
    <t>Priorité 3</t>
  </si>
  <si>
    <t>Une Guadeloupe plus connectée par l'amélioration de la mobilité</t>
  </si>
  <si>
    <t>Objectif spécifique 3.2</t>
  </si>
  <si>
    <t xml:space="preserve">Mettre en place et développer une mobilité durable, intelligente, intermodale et résiliente face aux facteurs climatiques au niveau national, régional et local, y compris en améliorant l’accès au RTE-T et la mobilité transfrontalière </t>
  </si>
  <si>
    <t xml:space="preserve">1. Critères d'éligibilité (DOMO I PARTIE FEDER - OS 3.2) </t>
  </si>
  <si>
    <t>178 : Régions ultrapériphériques : aéroports</t>
  </si>
  <si>
    <t>175. Régions ultrapériphériques: compensation des éventuels surcoûts liés au déficit d’accessibilité et à la fragmentation territoriale</t>
  </si>
  <si>
    <t>Critère d'éligibilité communs à tous les projets de l'objectif spécifique (cf. DOMO I FEDER)</t>
  </si>
  <si>
    <t>Concernant les transports collectifs, le projet s'inscrit en cohérence avec les  documents de planification aéroportuaire (PCG et APPM).</t>
  </si>
  <si>
    <t>Le projet permet d’optimiser le niveau des redevances aéroportuaires (cohérence compensation des surcoûts)</t>
  </si>
  <si>
    <t>Capacité technique et de gestion nécessaire à mener à bien l’action et à renseigner les indicateurs de résultat et de réalisation  : le projet démontre la capacité d'évaluation de l'opération (pérennité, modalités d'évaluation, nombre d'actes métiers réalisés, montant des aides attribuées, montant des travaux, indicateurs de suivi des réalisations et résultats).</t>
  </si>
  <si>
    <t>Section
de la demande d'aide</t>
  </si>
  <si>
    <t>Priorité 4</t>
  </si>
  <si>
    <t>Une Guadeloupe plus inclusive et solidaire tournée vers l’adaptation et l’élévation des qualifications et visant l'insertion professionnelle des publics</t>
  </si>
  <si>
    <t>Objectif spécifique 4.1</t>
  </si>
  <si>
    <t xml:space="preserve">Améliorer l’accès à l’emploi et aux mesures d’activation pour tous les demandeurs d’emploi, notamment des jeunes, en particulier par la mise en œuvre de la garantie pour la jeunesse, pour les chômeurs de longue durée et des groupes défavorisés sur le marché du travail, et pour les personnes inactives, ainsi que par la promotion de l’emploi indépendant et de l’économie sociale </t>
  </si>
  <si>
    <t>1. Critères d'éligibilité des projets</t>
  </si>
  <si>
    <t>1.1. Critères d'éligibilité du règlement général pour tous les OS FSE+</t>
  </si>
  <si>
    <t>Critères d'éligibilité additionnels définis par l'autorité de gestion</t>
  </si>
  <si>
    <t xml:space="preserve">Capacité technique, administrative et de gestion nécessaire à mener à bien l’action et à renseigner les indicateurs de résultat et de réalisation  </t>
  </si>
  <si>
    <t xml:space="preserve">Contribution aux objectifs spécifiques du programme </t>
  </si>
  <si>
    <t xml:space="preserve">Capacité financière à mener l’action en particulier à la préfinancer  </t>
  </si>
  <si>
    <t>La durée du projet est maximum de 36 mois</t>
  </si>
  <si>
    <t>Le projet présente un coût total supérieur à 25 000 euros.</t>
  </si>
  <si>
    <r>
      <rPr>
        <sz val="14"/>
        <color rgb="FF000000"/>
        <rFont val="Garamond"/>
      </rPr>
      <t xml:space="preserve">
Pour les projets pluriannuels, les dossiers devront être déposés au cours de la 1ère année de réalisation. 
A la date de dépôt de la demande de subvention, la durée restante de l’opération devra être de 6 mois au minimum</t>
    </r>
    <r>
      <rPr>
        <sz val="14"/>
        <color rgb="FFFF0000"/>
        <rFont val="Garamond"/>
      </rPr>
      <t>.</t>
    </r>
  </si>
  <si>
    <t>Pour les projets dont la durée est inférieure ou égale à 12 mois, la demande de subvention devra obligatoirement être déposée au cours des 3 premiers de mois de réalisation. 
A la date de dépôt de la demande de subvention, la durée restante de l’opération devra être de 6 mois au minimum.</t>
  </si>
  <si>
    <t>Pour les projets d'aide individuelle à la formation (AIF) non présentés à titre individuel mais dans le cadre d'un programme pluriannuel, la demande de subvention devra être déposée au cours des 9 premiers mois de réalisation. A la date de dépôt de la demande de subvention, la durée restante de l'opération devra être de 6 mois au minimum.</t>
  </si>
  <si>
    <t>Le projet vise la participation, l'implication de partenaires aux côtés du porteur de projet. Le caractère collectif s'apprécie aux partenaires impliqués dans le projet, ainsi que leur niveau d'implication et l'organisation de la réalisation de l'action (par exemple : modalités de travail ...).</t>
  </si>
  <si>
    <t>Le projet démontre sa cohérence avec le Contrat de plan régional de développement de la formation et de l'orientation professionnelles (CPRDFOP).</t>
  </si>
  <si>
    <t>Critère d'éligibilité spécifique aux actions de soutien à la création/reprise d’entreprises</t>
  </si>
  <si>
    <t xml:space="preserve">Pertinence économique des projets de création ou de reprise accompagnés </t>
  </si>
  <si>
    <t>Action de portée régionale, dans le cadre d'une stratégie partagée en inter réseau avec les principaux opérateurs concernés par les thématiques de création, reprise d'entreprises, création d'entreprises innovantes.</t>
  </si>
  <si>
    <t>Critère d'éligibilité pour les  actions de soutien à l'ESS</t>
  </si>
  <si>
    <t xml:space="preserve">Le projet contribue à la structuration ou à la consolidation du secteur de l'ESS </t>
  </si>
  <si>
    <t>b) Critères thématiques au niveau de l'OS</t>
  </si>
  <si>
    <t>Le projet contribue à l’objectif du programme (notation de 1 à 4)
Partie 1 - Pertinence du projet par rapport à la stratégie (indicateurs) - notation sur 1 point
Cas 1 - le projet ne contribue à aucun indicateur du programme : notation à 0
Cas 2 - le projet contribue à au moins un indicateur du programme : notation à 1
Partie 2 - Degré de couverture des projets (indicateurs) - notation sur 3 points
Cas 1 - le projet contribue à 1 seul indicateur (projets scindés) : notation à 1
Cas 2 - le projet contribue à au moins 2 indicateurs : notation à 2
Cas 3 - le projet contribue à plus de 2 indicateurs : notation à 3</t>
  </si>
  <si>
    <t xml:space="preserve">
</t>
  </si>
  <si>
    <t>En cas de renouvellement, le projet démontre ce qui a été retenu des projets précédents et comment le projet en cours y répond.</t>
  </si>
  <si>
    <t xml:space="preserve">Capacité du projet à générer un impact positif (socialement, économiquement, sur l'environnement)  </t>
  </si>
  <si>
    <t>Le projet démontre capacité à transformer postivement les pratiques (multimodalité des initatives proposées, contenu et pédagogie adaptés au public visé). La mobilisation d'outils numériques est très fortement recommandée.</t>
  </si>
  <si>
    <t>c) Critères de bonification</t>
  </si>
  <si>
    <t>Critères de bonification transversaux</t>
  </si>
  <si>
    <t xml:space="preserve">TOTAL  </t>
  </si>
  <si>
    <t>Critères de bonification  au niveau de l'OS</t>
  </si>
  <si>
    <t xml:space="preserve">Caractère innovant des opérations - Le projet présente un caractère innovant sur la méthode/l'approche/le territoire concernés. Il utilise de nouvelles méthodes, et/ou couvre ou cible à un nouveau public identifié, et/ou agit sur un territoire peu couvert jusque là, et/ou mobilise un partenariat différent. En cas de "reconduction" de projets cofinancés par le programme FSE 14-20, le projet renouvelle son action sur différents paramètres (méthode/public/territoire/partenaires...).  </t>
  </si>
  <si>
    <t>Sous-total Bonus</t>
  </si>
  <si>
    <t>Bonus transversaux</t>
  </si>
  <si>
    <t>Bonus au niveau de l'OS</t>
  </si>
  <si>
    <t>Note globale du projet AVEC bonification</t>
  </si>
  <si>
    <t>Total FSE+ sans études</t>
  </si>
  <si>
    <t>Total FSE+ avec études</t>
  </si>
  <si>
    <t>Note globale du projet SANS bonification</t>
  </si>
  <si>
    <t>Projets avec études : la note hors bonification est inférieure à 25 sur 100 max</t>
  </si>
  <si>
    <t>Projets avec études : la note hors bonification est comprise entre 26 et 50 sur 100 max</t>
  </si>
  <si>
    <t>Priorité 4 ter</t>
  </si>
  <si>
    <t>Une Guadeloupe plus sociale et plus inclusive mettant en œuvre le socle européen des droits sociaux</t>
  </si>
  <si>
    <t>Objectif spécifique 4.2</t>
  </si>
  <si>
    <t xml:space="preserve">Améliorer l’égalité d’accès à des services de qualité et inclusifs dans l’éducation, la formation et l’apprentissage tout au long de la vie grâce au développement d’infrastructures accessibles, notamment en favorisant la résilience dans le domaine de l’enseignement et de la formation à distance et en ligne </t>
  </si>
  <si>
    <t xml:space="preserve">1. Critères d'éligibilité (DOMO I PARTIE FEDER - OS 4.2) </t>
  </si>
  <si>
    <t>Action de portée régionale, dans le cadre d'une stratégie partagée en inter réseau avec les principaux opérateurs concernés par les thématiques du Contrat de plan régional de développement de la formation et l'orientation professionnelles (CPRDFOP), du schéma des formations sanitaires et sociales et de la carte des formations professionnelles et de l’enseignement supérieur.</t>
  </si>
  <si>
    <t>Capacité technique, administrative et de gestion nécessaire à mener à bien l’action et à renseigner les indicateurs de résultat et de réalisation : le projet démontre notamment la capacité d'évaluation de l'opération (pérennité, modalités d'évaluation, nombre d'actes métiers réalisés, montant des aides attribuées, montant des travaux, indicateurs de suivi des réalisations et résultats).</t>
  </si>
  <si>
    <t>Le projet démontre sa dimension collective et/ou partenariale (gouvernance, diversité des acteurs associés à la mise en oeuvre, intégration des acteurs économiques et sociaux)</t>
  </si>
  <si>
    <t>Le projet présente un coût total supérieur à 80 000 euros</t>
  </si>
  <si>
    <t>S'agissant des équipements, inscription de modalités d’accès et d’utilisation, précision du potentiel d’ouverture aux acteurs de la formation et du monde économique</t>
  </si>
  <si>
    <t>S'agissant des équipements, description de la plus-value au regard des équipements existants</t>
  </si>
  <si>
    <r>
      <t xml:space="preserve">Critères d'appréciation des projets FSE+ 2021-2027
</t>
    </r>
    <r>
      <rPr>
        <i/>
        <sz val="11"/>
        <color theme="0"/>
        <rFont val="Arial"/>
        <family val="2"/>
      </rPr>
      <t>Version 0</t>
    </r>
  </si>
  <si>
    <t>Objectif spécifique 4.5</t>
  </si>
  <si>
    <t xml:space="preserve">Améliorer la qualité, le caractère inclusif et l’efficacité des systèmes d’éducation et de formation ainsi que leur adéquation au marché du travail, notamment par la validation de l’apprentissage non formel et informel, pour favoriser l’acquisition de compétences clés dont les compétences entrepreneuriales et numériques, et en promouvant la mise en place de systèmes de formation en alternance et d’apprentissages </t>
  </si>
  <si>
    <r>
      <rPr>
        <b/>
        <sz val="11"/>
        <color rgb="FF002060"/>
        <rFont val="Arial"/>
        <family val="2"/>
      </rPr>
      <t>Important :</t>
    </r>
    <r>
      <rPr>
        <sz val="11"/>
        <color rgb="FF002060"/>
        <rFont val="Arial"/>
        <family val="2"/>
      </rPr>
      <t xml:space="preserve"> Cette grille est à remplir par le service instructeur pour chaque projet sollicitant une subvention au titre du programme en amont du pré-comité. 
</t>
    </r>
  </si>
  <si>
    <t>Le projet vise à faciliter une appréhension globale des besoins de formation de la personne et la construction d’un parcours de formation qui associe une bonne orientation, le positionnement du participant (c'est-à-dire : mesurer la compétence du candidat à l'entrée de la formation), la remise à niveau, la préqualification puis la formation certifiante ou qualifiante.</t>
  </si>
  <si>
    <t>Capacité des actions à produire des outils innovants et de nouvelles méthodes de travail avec les apprenants (les publics spécifiques en particulier), notamment en utilisant les TIC et le multimédia</t>
  </si>
  <si>
    <t xml:space="preserve">Capacité des actions à favoriser l’accès aux ressources pédagogiques en tout point du territoire régional </t>
  </si>
  <si>
    <t>Le projet développe des outils/méthodes pédagogiques intégrant des adaptations aux caractéristiques des publics concernés.</t>
  </si>
  <si>
    <t>Le projet inclut dans son déploiement, l'anticipation et la préparation de la transition entre la formation et l’accès à l’emploi pour accélérer et sécuriser l’insertion professionnelle</t>
  </si>
  <si>
    <t>CT : à garder ? Il y a déjà un critère sur les outils innovants et nouvelles méthodes de travail (cf. 2ème critère d'éligibilité)</t>
  </si>
  <si>
    <t xml:space="preserve">
Pour les projets pluriannuels, les dossiers devront être déposés au cours de la 1ère année de réalisation. 
A la date de dépôt de la demande de subvention, la durée restante de l’opération devra être de 6 mois au minimum.</t>
  </si>
  <si>
    <t>Le projet démontre sa cohérence avec le Contrat de plan régional de développement de la formation et l'orientation professionnelles (CPRDFOP)</t>
  </si>
  <si>
    <t xml:space="preserve">Le projet intègre un volet coopération avec les acteurs : participation, implication de partenaires/acteurs aux côtés du porteur de projet. </t>
  </si>
  <si>
    <t xml:space="preserve">Le projet s'inscrit dans une logique de parcours de formation individualisé et cohérent vers l’emploi </t>
  </si>
  <si>
    <t>Une Guadeloupe favorisant la réussite éducative des jeunes</t>
  </si>
  <si>
    <t>Objectif spécifique 4.6</t>
  </si>
  <si>
    <t xml:space="preserve">Promouvoir l’égalité d’accès et le suivi jusqu’à son terme d’un parcours d’éducation ou de formation inclusive et de qualité, en particulier pour les groupes défavorisés, depuis l’éducation et l’accueil des jeunes enfants jusqu’à l’éducation et la formation des adultes en passant par l’enseignement général et l’enseignement et la formation professionnels et par l’enseignement supérieur, et faciliter la mobilité à des fins d’apprentissage pour tous et l’accessibilité pour les personnes handicapées </t>
  </si>
  <si>
    <t>Le projet vise à faciliter une appréhension globale des besoins de formation de la personne et la construction d’un parcours de formation qui associe une bonne orientation, la remise à niveau, la préqualification puis la formation certifiante ou qualifiante.</t>
  </si>
  <si>
    <t>Pour les projets pluriannuels, les dossiers devront être déposés au cours de la 1ère année de réalisation. 
A la date de dépôt de la demande de subvention, la durée restante de l’opération devra être de 6 mois au minimum.</t>
  </si>
  <si>
    <t>Critère d'éligibilité spécifique aux actions de lutte contre le décrochage universitaire</t>
  </si>
  <si>
    <t>Le projet cible un accès à un premier niveau de qualification dans le supérieur</t>
  </si>
  <si>
    <t>Critère d'éligibilité spécifique aux actions d’information et d’orientation des élèves, des étudiants et de leur famille</t>
  </si>
  <si>
    <t>Le projet repose sur les principes de gratuité, d’objectivité et d’exhaustivité.</t>
  </si>
  <si>
    <t>Le projet démontre son inscription dans une logique d'accompagnement individualisé ayant notamment pour objectif de lever les freins périphériques à l'accès et au maintien en formation</t>
  </si>
  <si>
    <t>c) Critères de bonification transversaux</t>
  </si>
  <si>
    <t>Objectif spécifique 4.7</t>
  </si>
  <si>
    <t xml:space="preserve">Promouvoir l’apprentissage tout au long de la vie, notamment les possibilités de renforcement des compétences et de reconversion flexibles pour tous, en tenant compte des compétences entrepreneuriales et numériques, mieux anticiper les changements et les nouvelles exigences en matière de compétences fondées sur les besoins du marché du travail, faciliter les transitions professionnelles et promouvoir la mobilité professionnelle </t>
  </si>
  <si>
    <t>Le projet ne vise que les demandeurs d’emploi/inactifs.</t>
  </si>
  <si>
    <t>Le projet s'inscrit dans une logique de capitalisation/renforcement de compétences. L'individualisation des actions de formation est une plus value.</t>
  </si>
  <si>
    <r>
      <t xml:space="preserve">Critères d'appréciation des projets FEDER 2021-2027
</t>
    </r>
    <r>
      <rPr>
        <i/>
        <sz val="11"/>
        <color theme="0"/>
        <rFont val="Calibri"/>
        <family val="2"/>
        <scheme val="minor"/>
      </rPr>
      <t>Version 0</t>
    </r>
  </si>
  <si>
    <t>Priorité 5</t>
  </si>
  <si>
    <t>Une Guadeloupe plus proche des citoyens par l’encouragement du développement durable et intégré de tout type de territoires et d'initiatives locales</t>
  </si>
  <si>
    <t>Objectif spécifique 5.1</t>
  </si>
  <si>
    <t xml:space="preserve">Encourager le développement social, économique et environnemental intégré et inclusif ainsi que la culture, le patrimoine naturel, le tourisme durable et la sécurité dans les zones urbaines </t>
  </si>
  <si>
    <r>
      <rPr>
        <b/>
        <sz val="11"/>
        <color rgb="FF002060"/>
        <rFont val="Calibri"/>
        <family val="2"/>
        <scheme val="minor"/>
      </rPr>
      <t>Important :</t>
    </r>
    <r>
      <rPr>
        <sz val="11"/>
        <color rgb="FF002060"/>
        <rFont val="Calibri"/>
        <family val="2"/>
        <scheme val="minor"/>
      </rPr>
      <t xml:space="preserve"> Cette grille est à remplir par le service instructeur pour chaque projet sollicitant une subvention au titre du programme en amont du pré-comité. 
</t>
    </r>
  </si>
  <si>
    <t xml:space="preserve">1. Critères d'éligibilité (DOMO I PARTIE FEDER - OS 5.1) </t>
  </si>
  <si>
    <t>Tous les domaines d'intervention</t>
  </si>
  <si>
    <t>Le projet présente un coûjt total supérieur à100 000 euros.</t>
  </si>
  <si>
    <t xml:space="preserve">Capacité technique et de gestion nécessaire à mener à bien l’action et à renseigner les indicateurs de résultat et de réalisation : le projet démontre la capacité d'évaluation de l'opération (pérennité, modalités d'évaluation, nombre d'actes métiers réalisés, montant des aides attribuées, montant des travaux, indicateurs de suivi des réalisations et résultats). </t>
  </si>
  <si>
    <t>DI 165 - Soutien au développement économique et touristique des territoires littoraux</t>
  </si>
  <si>
    <t>DI 165 - Soutien au développement de la fréquentation des sites naturels et culturels patrimoniaux</t>
  </si>
  <si>
    <t xml:space="preserve">DI 166 - Protection, développement et promotion du patrimoine culturel et des services culturels </t>
  </si>
  <si>
    <t>Critère d'éligibilité spécifique aux domaines d'intervention 165 et 166 (cf. DOMO I FEDER)</t>
  </si>
  <si>
    <t>Concernant les opérations de portée régionale de ce domaine d'intervention, le projet s'inscrit dans le cadre d'une stratégie partagée en inter réseau avec les principaux opérateurs concernés par les thématiques du :
• Schéma régional du patrimoine naturel et de la biodiversité ;
• Schéma régional de cohérence écologique de la Guadeloupe (trames vertes et bleues) ;
• Schéma d’aménagement et de développement touristique ;
• Schéma d’aménagement régional.</t>
  </si>
  <si>
    <t>DI 167 - Protection, développement et promotion du patrimoine naturel et de l'écotourisme, autre que les sites Natura 2000</t>
  </si>
  <si>
    <t>Critère d'éligibilité communs au domaine d'intervention 167  (cf. DOMO I FEDER)</t>
  </si>
  <si>
    <t>Le projet s'inscrit en cohérence et tient comtpe des schémas et règlementations existants : 
• Stratégie nationale pour la biodiversité et Schéma Régional du Patrimoine Naturel et de la Biodiversité ;
• Orientations nationales pour la préservation et la remise en bon état des continuités écologiques ; 
• Stratégie nationale de lutte contre les espèces exotiques envahissantes ; 
• Système d’information nature et paysage (SINP) en Guadeloupe ; 
• Charte de territoire du Parc National de Guadeloupe ;
• Arrêtés de protection de biotope, inventaires ZNIEFF (Zones Naturelles d'Intérêt Écologique, Faunistique et Floristique) ; 
• Schéma de Mise en Valeur de la Mer ; 
• Schéma régional climat air énergie (SRCAE) 
• Plan climat énergie territorial (PCET) ; 
• SAR/ Schéma régional de cohérence écologique (SRCE).</t>
  </si>
  <si>
    <t>Le projet s'inscrit en cohérence avec les missions et le programme d'action de l'ARBIG</t>
  </si>
  <si>
    <t>DI 168 - Réhabilitation physique et sécurité des espaces publics</t>
  </si>
  <si>
    <t>Critère d'éligibilité communs au domaine d'intervention 168  (cf. DOMO I FEDER)</t>
  </si>
  <si>
    <t>Le projet vise la mise en œuvre du dispositif “Territoires Engagés pour la Nature” TEN</t>
  </si>
  <si>
    <t xml:space="preserve">Section
de la demande d'aide </t>
  </si>
  <si>
    <r>
      <t xml:space="preserve">Le système de notation doit être établi en cohérence avec les modalités de gouvernance spécifique définie dans le PRG.
Le système de notation ne peut être définitivement établi à ce stade.
</t>
    </r>
    <r>
      <rPr>
        <b/>
        <sz val="11"/>
        <color rgb="FF000000"/>
        <rFont val="Calibri"/>
        <family val="2"/>
        <scheme val="minor"/>
      </rPr>
      <t xml:space="preserve">Proposition de rédaction : 
</t>
    </r>
    <r>
      <rPr>
        <sz val="11"/>
        <color rgb="FF000000"/>
        <rFont val="Calibri"/>
        <family val="2"/>
        <scheme val="minor"/>
      </rPr>
      <t xml:space="preserve">La sélection des projets éligibles se fera grâce à une grille de notation de critères permettant un classement des projets. Ces critères et leur notation seront détaillés dans les appels à projets ; ils concernent la gouvernance locale et l’intégration du projet dans la stratégie territoriale, les caractéristiques du projet et ses aspects environnementaux, ainsi que la capacité administrative/financière du porteur de projet.
Lorsqu’il s’agira de projets de construction, une prise en compte des recommandations visant à un « chantier propre » sera exigée. Tout en restant compatibles avec les exigences liées aux pratiques professionnelles du BTP, les objectifs d’un chantier respectueux de l’environnement sont de réduire les risques et les nuisances, limiter les pollutions du sol, de l’eau et de l’air, assurer la bonne gestion des déchets.
</t>
    </r>
    <r>
      <rPr>
        <b/>
        <sz val="11"/>
        <color rgb="FF000000"/>
        <rFont val="Calibri"/>
        <family val="2"/>
        <scheme val="minor"/>
      </rPr>
      <t xml:space="preserve">Exemples de critères envisagés pour chaque domaine d'intervention de l'OS 5.1 : </t>
    </r>
  </si>
  <si>
    <t>Le Projet démontre sa valeur ajoutée au regard des enjeux économiques, touristiques et environnementaux, notamment des enjeux de développement des activités de plaisance (base nautique, installations portuaires, halte nautique, ponton de pêches…), et/ou des enjeux de sécurisation, de protection et d’aménagement des plages et abords.</t>
  </si>
  <si>
    <t>Le Projet démontre sa valeur ajoutée au regard de la nécessaire conciliation entre activités économiques et préservation des zones littorales, par la prise en compte de la capacité de charge des écosystèmes</t>
  </si>
  <si>
    <t>Le Projet démontre sa valeur ajoutée au regard des mesures de préservation, de restauration et de valorisation des sites naturels et culturels.</t>
  </si>
  <si>
    <t>Le Projet démontre sa valeur ajoutée au regard des mesures de minimisation sur la biodiversité (faune, flore) notamment par la mise en place d'outils de préservation (gestion des déchets, signalétique etc.)</t>
  </si>
  <si>
    <t>Le projet mobilise des fonds privés.</t>
  </si>
  <si>
    <t>Le projet démontre sa capacité à améliorer l'autonomie financière du / des sites culturels bénéficiant d'un soutien.</t>
  </si>
  <si>
    <t xml:space="preserve">DI 166 -Protection, développement et promotion du patrimoine culturel et des services culturels </t>
  </si>
  <si>
    <t>Le Projet démontre sa valeur ajoutée au regard des enjeux de restauration des habitats naturels ou de diminution des sources de dégradation, ou de lutte lutte contre les espèces exotiques envahissantes.</t>
  </si>
  <si>
    <t>Critères de bonification pour tous les OS FEDER</t>
  </si>
  <si>
    <t>Concernant les opération visant au développement économique et touristique des territoires littoraux, le projet inclue des mesures de compensation des émissions résiduelles pour soutenir les formules de tourisme « zéro carbone » (diminution du taux de CO2 émis et utilisation puits de carbone pour l’absorption...).</t>
  </si>
  <si>
    <t>Concernant les opération visant au développement économique et touristique des territoires littoraux, le projet démontre que l’aspect préservation est privilégié et que la fragmentation du territoire a été minimisée, dans un objectif de protection et de développement durable.</t>
  </si>
  <si>
    <t>Concernant les opérations visant à développer la fréquentation des sites naturels et culturels patrimoniaux le projet intégre une démarche de maitrise de la consommation d’espace, soit par la valorisation des friches urbaines, industrielles (voire des sites pollués), soit par la démonstration de l’impact du projet sur la biodiversité et la minimisation de la fragmentation du territoire,</t>
  </si>
  <si>
    <t>Le projet intégre une démarche de maitrise de la consommation d’espace, soit par la valorisation des friches urbaines, industrielles (voire des sites pollués), soit par la démonstration de l’impact du projet sur la biodiversité et la minimisation de la fragmentation du territoire</t>
  </si>
  <si>
    <t>Le projet concernen un des territoires à enjeux de reconquête de biodiversité les plus en retrait, et encourage les collectivités à s'inscrire dans cette démarche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</si>
</sst>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98" x14ac:knownFonts="1">
    <font>
      <sz val="11"/>
      <color theme="1"/>
      <name val="Calibri"/>
      <family val="2"/>
      <scheme val="minor"/>
    </font>
    <font>
      <sz val="11"/>
      <color rgb="FFFF0000"/>
      <name val="Calibri"/>
      <family val="2"/>
      <scheme val="minor"/>
    </font>
    <font>
      <sz val="11"/>
      <name val="Calibri"/>
      <family val="2"/>
      <scheme val="minor"/>
    </font>
    <font>
      <b/>
      <sz val="20"/>
      <color theme="3" tint="0.39997558519241921"/>
      <name val="Calibri"/>
      <family val="2"/>
      <scheme val="minor"/>
    </font>
    <font>
      <b/>
      <sz val="20"/>
      <color rgb="FF002060"/>
      <name val="Calibri"/>
      <family val="2"/>
      <scheme val="minor"/>
    </font>
    <font>
      <b/>
      <sz val="12"/>
      <name val="Calibri"/>
      <family val="2"/>
      <scheme val="minor"/>
    </font>
    <font>
      <b/>
      <sz val="12"/>
      <color rgb="FF3F3F3F"/>
      <name val="Calibri"/>
      <family val="2"/>
      <scheme val="minor"/>
    </font>
    <font>
      <sz val="11"/>
      <color theme="1"/>
      <name val="Arial"/>
      <family val="2"/>
    </font>
    <font>
      <b/>
      <sz val="11"/>
      <color theme="1"/>
      <name val="Arial"/>
      <family val="2"/>
    </font>
    <font>
      <b/>
      <sz val="11"/>
      <color rgb="FF002060"/>
      <name val="Arial"/>
      <family val="2"/>
    </font>
    <font>
      <sz val="11"/>
      <color rgb="FF000000"/>
      <name val="Arial"/>
      <family val="2"/>
    </font>
    <font>
      <b/>
      <sz val="11"/>
      <name val="Arial"/>
      <family val="2"/>
    </font>
    <font>
      <b/>
      <sz val="11"/>
      <color theme="0"/>
      <name val="Arial"/>
      <family val="2"/>
    </font>
    <font>
      <i/>
      <sz val="11"/>
      <color theme="0"/>
      <name val="Arial"/>
      <family val="2"/>
    </font>
    <font>
      <sz val="11"/>
      <color rgb="FF002060"/>
      <name val="Arial"/>
      <family val="2"/>
    </font>
    <font>
      <b/>
      <sz val="11"/>
      <color rgb="FFFF0000"/>
      <name val="Arial"/>
      <family val="2"/>
    </font>
    <font>
      <sz val="11"/>
      <name val="Arial"/>
      <family val="2"/>
    </font>
    <font>
      <b/>
      <sz val="11"/>
      <color theme="1"/>
      <name val="Calibri"/>
      <family val="2"/>
      <scheme val="minor"/>
    </font>
    <font>
      <b/>
      <sz val="8"/>
      <color rgb="FF000000"/>
      <name val="Calibri"/>
      <family val="2"/>
      <charset val="1"/>
    </font>
    <font>
      <sz val="11"/>
      <color rgb="FFFF0000"/>
      <name val="Calibri"/>
      <family val="2"/>
    </font>
    <font>
      <sz val="11"/>
      <color theme="1"/>
      <name val="Calibri"/>
      <family val="2"/>
    </font>
    <font>
      <sz val="11"/>
      <color rgb="FF000000"/>
      <name val="Calibri"/>
      <family val="2"/>
      <scheme val="minor"/>
    </font>
    <font>
      <b/>
      <sz val="11"/>
      <color rgb="FF000000"/>
      <name val="Calibri"/>
      <family val="2"/>
      <scheme val="minor"/>
    </font>
    <font>
      <b/>
      <sz val="11"/>
      <color theme="0"/>
      <name val="Calibri"/>
      <family val="2"/>
      <scheme val="minor"/>
    </font>
    <font>
      <i/>
      <sz val="11"/>
      <color theme="0"/>
      <name val="Calibri"/>
      <family val="2"/>
      <scheme val="minor"/>
    </font>
    <font>
      <sz val="11"/>
      <color rgb="FF002060"/>
      <name val="Calibri"/>
      <family val="2"/>
      <scheme val="minor"/>
    </font>
    <font>
      <b/>
      <sz val="11"/>
      <color rgb="FF002060"/>
      <name val="Calibri"/>
      <family val="2"/>
      <scheme val="minor"/>
    </font>
    <font>
      <b/>
      <sz val="11"/>
      <color rgb="FFFF0000"/>
      <name val="Calibri"/>
      <family val="2"/>
      <scheme val="minor"/>
    </font>
    <font>
      <b/>
      <sz val="20"/>
      <color rgb="FFFF0000"/>
      <name val="Calibri"/>
      <family val="2"/>
      <scheme val="minor"/>
    </font>
    <font>
      <b/>
      <sz val="11"/>
      <name val="Calibri"/>
      <family val="2"/>
      <scheme val="minor"/>
    </font>
    <font>
      <sz val="11"/>
      <color theme="1"/>
      <name val="Century Gothic"/>
      <family val="2"/>
    </font>
    <font>
      <sz val="8"/>
      <color theme="1"/>
      <name val="Century Gothic"/>
      <family val="2"/>
    </font>
    <font>
      <sz val="11"/>
      <color rgb="FFFF0000"/>
      <name val="Calibri"/>
    </font>
    <font>
      <sz val="11"/>
      <color theme="1"/>
      <name val="Calibri"/>
    </font>
    <font>
      <b/>
      <sz val="18"/>
      <color rgb="FF000000"/>
      <name val="Calibri"/>
      <family val="2"/>
      <scheme val="minor"/>
    </font>
    <font>
      <b/>
      <sz val="12"/>
      <color rgb="FF000000"/>
      <name val="Calibri"/>
      <family val="2"/>
      <charset val="1"/>
    </font>
    <font>
      <sz val="12"/>
      <color rgb="FF000000"/>
      <name val="Calibri"/>
    </font>
    <font>
      <sz val="12"/>
      <color rgb="FF000000"/>
      <name val="Calibri"/>
      <family val="2"/>
      <charset val="1"/>
    </font>
    <font>
      <sz val="12"/>
      <color theme="1"/>
      <name val="Calibri"/>
      <family val="2"/>
      <charset val="1"/>
    </font>
    <font>
      <sz val="12"/>
      <color rgb="FF000000"/>
      <name val="Calibri"/>
      <family val="2"/>
    </font>
    <font>
      <sz val="12"/>
      <color theme="1"/>
      <name val="Calibri"/>
      <family val="2"/>
      <scheme val="minor"/>
    </font>
    <font>
      <sz val="11"/>
      <color rgb="FF002060"/>
      <name val="Calibri"/>
    </font>
    <font>
      <sz val="12"/>
      <color rgb="FF000000"/>
      <name val="Calibri"/>
      <family val="2"/>
      <scheme val="minor"/>
    </font>
    <font>
      <b/>
      <sz val="12"/>
      <color rgb="FF000000"/>
      <name val="Calibri"/>
      <family val="2"/>
      <scheme val="minor"/>
    </font>
    <font>
      <b/>
      <sz val="20"/>
      <color theme="1"/>
      <name val="Calibri"/>
      <family val="2"/>
    </font>
    <font>
      <b/>
      <sz val="20"/>
      <color rgb="FFFF0000"/>
      <name val="Calibri"/>
    </font>
    <font>
      <sz val="10"/>
      <color theme="1"/>
      <name val="Century Gothic"/>
      <family val="2"/>
    </font>
    <font>
      <sz val="11"/>
      <color rgb="FF00B050"/>
      <name val="Calibri"/>
    </font>
    <font>
      <sz val="11"/>
      <color rgb="FF000000"/>
      <name val="Calibri"/>
    </font>
    <font>
      <b/>
      <sz val="14"/>
      <color theme="0"/>
      <name val="Garamond"/>
    </font>
    <font>
      <b/>
      <sz val="16"/>
      <color theme="0"/>
      <name val="Garamond"/>
    </font>
    <font>
      <b/>
      <sz val="18"/>
      <color theme="0"/>
      <name val="Garamond"/>
    </font>
    <font>
      <b/>
      <sz val="14"/>
      <color rgb="FF000000"/>
      <name val="Garamond"/>
    </font>
    <font>
      <sz val="16"/>
      <color theme="1"/>
      <name val="Calibri"/>
      <family val="2"/>
      <scheme val="minor"/>
    </font>
    <font>
      <b/>
      <sz val="16"/>
      <color rgb="FF000000"/>
      <name val="Garamond"/>
    </font>
    <font>
      <b/>
      <sz val="16"/>
      <color rgb="FF000000"/>
      <name val="Calibri"/>
      <family val="2"/>
      <scheme val="minor"/>
    </font>
    <font>
      <sz val="14"/>
      <color rgb="FF000000"/>
      <name val="Garamond"/>
    </font>
    <font>
      <sz val="14"/>
      <color theme="1"/>
      <name val="Garamond"/>
    </font>
    <font>
      <b/>
      <sz val="16"/>
      <color rgb="FF002060"/>
      <name val="Garamond"/>
    </font>
    <font>
      <b/>
      <sz val="16"/>
      <color rgb="FFFF0000"/>
      <name val="Garamond"/>
    </font>
    <font>
      <b/>
      <sz val="14"/>
      <color rgb="FF002060"/>
      <name val="Garamond"/>
    </font>
    <font>
      <b/>
      <sz val="14"/>
      <color theme="3" tint="0.39997558519241921"/>
      <name val="Garamond"/>
    </font>
    <font>
      <sz val="14"/>
      <color rgb="FFFF0000"/>
      <name val="Garamond"/>
    </font>
    <font>
      <b/>
      <sz val="14"/>
      <color rgb="FFFF0000"/>
      <name val="Garamond"/>
    </font>
    <font>
      <sz val="16"/>
      <color theme="1"/>
      <name val="Garamond"/>
    </font>
    <font>
      <b/>
      <sz val="14"/>
      <name val="Garamond"/>
    </font>
    <font>
      <sz val="14"/>
      <name val="Garamond"/>
    </font>
    <font>
      <b/>
      <sz val="14"/>
      <color theme="1"/>
      <name val="Garamond"/>
    </font>
    <font>
      <b/>
      <sz val="16"/>
      <name val="Garamond"/>
    </font>
    <font>
      <b/>
      <sz val="16"/>
      <color theme="1"/>
      <name val="Garamond"/>
    </font>
    <font>
      <b/>
      <sz val="20"/>
      <color rgb="FFFF0000"/>
      <name val="Garamond"/>
    </font>
    <font>
      <sz val="14"/>
      <color rgb="FF002060"/>
      <name val="Garamond"/>
    </font>
    <font>
      <b/>
      <sz val="18"/>
      <color rgb="FFFF0000"/>
      <name val="Garamond"/>
    </font>
    <font>
      <b/>
      <sz val="18"/>
      <color theme="3" tint="0.39997558519241921"/>
      <name val="Garamond"/>
    </font>
    <font>
      <b/>
      <sz val="18"/>
      <color rgb="FFC00000"/>
      <name val="Garamond"/>
    </font>
    <font>
      <b/>
      <sz val="14"/>
      <color rgb="FFC00000"/>
      <name val="Garamond"/>
    </font>
    <font>
      <sz val="18"/>
      <color theme="1"/>
      <name val="Garamond"/>
    </font>
    <font>
      <b/>
      <sz val="18"/>
      <color theme="1"/>
      <name val="Garamond"/>
    </font>
    <font>
      <sz val="18"/>
      <color rgb="FF000000"/>
      <name val="Garamond"/>
    </font>
    <font>
      <sz val="14"/>
      <color rgb="FF00B050"/>
      <name val="Garamond"/>
    </font>
    <font>
      <sz val="18"/>
      <color rgb="FFFF0000"/>
      <name val="Garamond"/>
    </font>
    <font>
      <b/>
      <sz val="14"/>
      <color theme="1"/>
      <name val="Garamond"/>
      <family val="1"/>
    </font>
    <font>
      <sz val="14"/>
      <color theme="1"/>
      <name val="Garamond"/>
      <family val="1"/>
    </font>
    <font>
      <sz val="14"/>
      <color rgb="FF000000"/>
      <name val="Garamond"/>
      <family val="1"/>
    </font>
    <font>
      <b/>
      <sz val="14"/>
      <color theme="0"/>
      <name val="Garamond"/>
      <family val="1"/>
    </font>
    <font>
      <b/>
      <sz val="16"/>
      <color rgb="FF000000"/>
      <name val="Garamond"/>
      <family val="1"/>
    </font>
    <font>
      <b/>
      <sz val="18"/>
      <color rgb="FFFF0000"/>
      <name val="Garamond"/>
      <family val="1"/>
    </font>
    <font>
      <sz val="12"/>
      <color rgb="FF000000"/>
      <name val="Garamond"/>
    </font>
    <font>
      <sz val="12"/>
      <color theme="1"/>
      <name val="Garamond"/>
    </font>
    <font>
      <b/>
      <sz val="12"/>
      <color rgb="FF002060"/>
      <name val="Garamond"/>
    </font>
    <font>
      <sz val="12"/>
      <name val="Garamond"/>
    </font>
    <font>
      <b/>
      <sz val="20"/>
      <color rgb="FFFF0000"/>
      <name val="Calibri"/>
      <family val="2"/>
    </font>
    <font>
      <sz val="16"/>
      <color rgb="FFFF0000"/>
      <name val="Garamond"/>
    </font>
    <font>
      <b/>
      <sz val="24"/>
      <color rgb="FFFF0000"/>
      <name val="Calibri"/>
      <family val="2"/>
    </font>
    <font>
      <sz val="24"/>
      <color rgb="FFFF0000"/>
      <name val="Calibri"/>
      <family val="2"/>
      <scheme val="minor"/>
    </font>
    <font>
      <b/>
      <sz val="24"/>
      <color rgb="FFFF0000"/>
      <name val="Garamond"/>
    </font>
    <font>
      <b/>
      <sz val="24"/>
      <color rgb="FFFF0000"/>
      <name val="Calibri"/>
      <family val="2"/>
      <scheme val="minor"/>
    </font>
    <font>
      <sz val="20"/>
      <color rgb="FFFF0000"/>
      <name val="Garamond"/>
    </font>
  </fonts>
  <fills count="17">
    <fill>
      <patternFill patternType="none"/>
    </fill>
    <fill>
      <patternFill patternType="gray125"/>
    </fill>
    <fill>
      <patternFill patternType="solid">
        <fgColor rgb="FF002060"/>
        <bgColor indexed="64"/>
      </patternFill>
    </fill>
    <fill>
      <patternFill patternType="solid">
        <fgColor theme="3"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3" tint="0.39997558519241921"/>
        <bgColor theme="6"/>
      </patternFill>
    </fill>
    <fill>
      <patternFill patternType="solid">
        <fgColor theme="4" tint="0.59999389629810485"/>
        <bgColor indexed="64"/>
      </patternFill>
    </fill>
    <fill>
      <patternFill patternType="solid">
        <fgColor rgb="FFF2F2F2"/>
      </patternFill>
    </fill>
    <fill>
      <patternFill patternType="solid">
        <fgColor rgb="FFFFFF00"/>
        <bgColor indexed="64"/>
      </patternFill>
    </fill>
    <fill>
      <patternFill patternType="solid">
        <fgColor theme="9" tint="0.59999389629810485"/>
        <bgColor indexed="64"/>
      </patternFill>
    </fill>
    <fill>
      <patternFill patternType="solid">
        <fgColor rgb="FFFFFFFF"/>
        <bgColor indexed="64"/>
      </patternFill>
    </fill>
    <fill>
      <patternFill patternType="solid">
        <fgColor rgb="FF538DD5"/>
        <bgColor indexed="64"/>
      </patternFill>
    </fill>
    <fill>
      <patternFill patternType="solid">
        <fgColor rgb="FF99FF66"/>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s>
  <borders count="17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auto="1"/>
      </top>
      <bottom/>
      <diagonal/>
    </border>
    <border>
      <left style="thin">
        <color indexed="64"/>
      </left>
      <right style="thin">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medium">
        <color indexed="64"/>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rgb="FF000000"/>
      </bottom>
      <diagonal/>
    </border>
    <border>
      <left/>
      <right/>
      <top style="thin">
        <color auto="1"/>
      </top>
      <bottom style="medium">
        <color rgb="FF000000"/>
      </bottom>
      <diagonal/>
    </border>
    <border>
      <left/>
      <right style="medium">
        <color auto="1"/>
      </right>
      <top style="thin">
        <color auto="1"/>
      </top>
      <bottom style="medium">
        <color rgb="FF000000"/>
      </bottom>
      <diagonal/>
    </border>
    <border>
      <left/>
      <right/>
      <top style="medium">
        <color rgb="FF000000"/>
      </top>
      <bottom style="medium">
        <color auto="1"/>
      </bottom>
      <diagonal/>
    </border>
    <border>
      <left/>
      <right style="medium">
        <color rgb="FF000000"/>
      </right>
      <top style="thin">
        <color rgb="FF000000"/>
      </top>
      <bottom/>
      <diagonal/>
    </border>
    <border>
      <left/>
      <right style="medium">
        <color auto="1"/>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thin">
        <color auto="1"/>
      </top>
      <bottom style="thin">
        <color auto="1"/>
      </bottom>
      <diagonal/>
    </border>
    <border>
      <left/>
      <right style="medium">
        <color rgb="FF000000"/>
      </right>
      <top style="thin">
        <color auto="1"/>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style="medium">
        <color indexed="64"/>
      </left>
      <right/>
      <top style="thin">
        <color rgb="FF000000"/>
      </top>
      <bottom style="thin">
        <color rgb="FF000000"/>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
      <left/>
      <right style="thin">
        <color auto="1"/>
      </right>
      <top style="thin">
        <color auto="1"/>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auto="1"/>
      </left>
      <right style="medium">
        <color indexed="64"/>
      </right>
      <top/>
      <bottom style="thin">
        <color auto="1"/>
      </bottom>
      <diagonal/>
    </border>
    <border>
      <left style="medium">
        <color rgb="FF000000"/>
      </left>
      <right/>
      <top/>
      <bottom style="medium">
        <color rgb="FF000000"/>
      </bottom>
      <diagonal/>
    </border>
    <border>
      <left style="medium">
        <color indexed="64"/>
      </left>
      <right style="thin">
        <color auto="1"/>
      </right>
      <top/>
      <bottom style="thin">
        <color auto="1"/>
      </bottom>
      <diagonal/>
    </border>
    <border>
      <left style="medium">
        <color rgb="FF000000"/>
      </left>
      <right/>
      <top/>
      <bottom style="thin">
        <color auto="1"/>
      </bottom>
      <diagonal/>
    </border>
    <border>
      <left/>
      <right/>
      <top/>
      <bottom style="thin">
        <color auto="1"/>
      </bottom>
      <diagonal/>
    </border>
    <border>
      <left/>
      <right style="medium">
        <color rgb="FF000000"/>
      </right>
      <top/>
      <bottom style="thin">
        <color auto="1"/>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auto="1"/>
      </right>
      <top style="medium">
        <color indexed="64"/>
      </top>
      <bottom style="thin">
        <color auto="1"/>
      </bottom>
      <diagonal/>
    </border>
    <border>
      <left style="medium">
        <color indexed="64"/>
      </left>
      <right style="medium">
        <color indexed="64"/>
      </right>
      <top/>
      <bottom style="thin">
        <color rgb="FF000000"/>
      </bottom>
      <diagonal/>
    </border>
    <border>
      <left style="medium">
        <color indexed="64"/>
      </left>
      <right/>
      <top style="thin">
        <color indexed="64"/>
      </top>
      <bottom style="thin">
        <color auto="1"/>
      </bottom>
      <diagonal/>
    </border>
    <border>
      <left/>
      <right style="thin">
        <color rgb="FF000000"/>
      </right>
      <top/>
      <bottom style="medium">
        <color rgb="FF000000"/>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auto="1"/>
      </right>
      <top/>
      <bottom style="medium">
        <color rgb="FF000000"/>
      </bottom>
      <diagonal/>
    </border>
    <border>
      <left/>
      <right/>
      <top/>
      <bottom style="medium">
        <color rgb="FF000000"/>
      </bottom>
      <diagonal/>
    </border>
    <border>
      <left/>
      <right style="medium">
        <color rgb="FF000000"/>
      </right>
      <top style="medium">
        <color rgb="FF000000"/>
      </top>
      <bottom style="medium">
        <color auto="1"/>
      </bottom>
      <diagonal/>
    </border>
    <border>
      <left/>
      <right style="medium">
        <color rgb="FF000000"/>
      </right>
      <top style="medium">
        <color auto="1"/>
      </top>
      <bottom style="thin">
        <color auto="1"/>
      </bottom>
      <diagonal/>
    </border>
    <border>
      <left style="medium">
        <color rgb="FF000000"/>
      </left>
      <right/>
      <top style="medium">
        <color rgb="FF000000"/>
      </top>
      <bottom style="medium">
        <color auto="1"/>
      </bottom>
      <diagonal/>
    </border>
    <border>
      <left style="medium">
        <color rgb="FF000000"/>
      </left>
      <right/>
      <top style="medium">
        <color auto="1"/>
      </top>
      <bottom style="thin">
        <color auto="1"/>
      </bottom>
      <diagonal/>
    </border>
    <border>
      <left style="medium">
        <color rgb="FF000000"/>
      </left>
      <right/>
      <top style="thin">
        <color auto="1"/>
      </top>
      <bottom style="medium">
        <color rgb="FF000000"/>
      </bottom>
      <diagonal/>
    </border>
    <border>
      <left/>
      <right/>
      <top/>
      <bottom style="medium">
        <color indexed="64"/>
      </bottom>
      <diagonal/>
    </border>
    <border>
      <left/>
      <right/>
      <top style="medium">
        <color indexed="64"/>
      </top>
      <bottom style="medium">
        <color rgb="FF000000"/>
      </bottom>
      <diagonal/>
    </border>
  </borders>
  <cellStyleXfs count="2">
    <xf numFmtId="0" fontId="0" fillId="0" borderId="0"/>
    <xf numFmtId="0" fontId="6" fillId="8" borderId="11" applyNumberFormat="0" applyAlignment="0" applyProtection="0"/>
  </cellStyleXfs>
  <cellXfs count="905">
    <xf numFmtId="0" fontId="0" fillId="0" borderId="0" xfId="0"/>
    <xf numFmtId="0" fontId="0" fillId="0" borderId="0" xfId="0" applyAlignment="1">
      <alignment wrapText="1"/>
    </xf>
    <xf numFmtId="0" fontId="0" fillId="0" borderId="0" xfId="0" applyAlignment="1">
      <alignment horizontal="center" vertical="center"/>
    </xf>
    <xf numFmtId="0" fontId="3" fillId="0" borderId="0" xfId="0" applyFont="1"/>
    <xf numFmtId="0" fontId="3" fillId="0" borderId="0" xfId="0" applyFont="1" applyAlignment="1">
      <alignment wrapText="1"/>
    </xf>
    <xf numFmtId="0" fontId="1" fillId="0" borderId="0" xfId="0" applyFont="1" applyAlignment="1">
      <alignment horizontal="left" vertical="center" wrapText="1"/>
    </xf>
    <xf numFmtId="0" fontId="3" fillId="0" borderId="0" xfId="0" applyFont="1" applyAlignment="1">
      <alignment horizontal="center" vertical="center"/>
    </xf>
    <xf numFmtId="0" fontId="7" fillId="0" borderId="0" xfId="0" applyFont="1"/>
    <xf numFmtId="0" fontId="7" fillId="0" borderId="0" xfId="0" applyFont="1" applyAlignment="1">
      <alignment wrapText="1"/>
    </xf>
    <xf numFmtId="0" fontId="7"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wrapText="1"/>
    </xf>
    <xf numFmtId="0" fontId="4" fillId="0" borderId="0" xfId="0" applyFont="1" applyAlignment="1">
      <alignment horizontal="center" vertical="center" textRotation="90" wrapText="1"/>
    </xf>
    <xf numFmtId="0" fontId="4" fillId="0" borderId="0" xfId="0" applyFont="1" applyAlignment="1">
      <alignment horizontal="left"/>
    </xf>
    <xf numFmtId="0" fontId="7" fillId="0" borderId="1" xfId="0" applyFont="1" applyBorder="1" applyAlignment="1">
      <alignment horizontal="center" vertical="center"/>
    </xf>
    <xf numFmtId="0" fontId="12" fillId="2" borderId="3" xfId="0" applyFont="1" applyFill="1" applyBorder="1" applyAlignment="1">
      <alignment horizontal="left"/>
    </xf>
    <xf numFmtId="0" fontId="12" fillId="2" borderId="4" xfId="0" applyFont="1" applyFill="1" applyBorder="1" applyAlignment="1">
      <alignment horizontal="left"/>
    </xf>
    <xf numFmtId="0" fontId="7" fillId="0" borderId="0" xfId="0" applyFont="1" applyAlignment="1">
      <alignment vertical="center"/>
    </xf>
    <xf numFmtId="0" fontId="7" fillId="0" borderId="0" xfId="0" applyFont="1" applyAlignment="1">
      <alignment vertical="center" wrapText="1"/>
    </xf>
    <xf numFmtId="0" fontId="10" fillId="0" borderId="0" xfId="0" applyFont="1" applyAlignment="1">
      <alignment vertical="center" wrapText="1"/>
    </xf>
    <xf numFmtId="0" fontId="5" fillId="3" borderId="13"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7" xfId="0" applyFont="1" applyFill="1" applyBorder="1" applyAlignment="1">
      <alignment horizontal="center" vertical="center" wrapText="1"/>
    </xf>
    <xf numFmtId="0" fontId="2" fillId="7" borderId="9" xfId="0" applyFont="1" applyFill="1" applyBorder="1"/>
    <xf numFmtId="0" fontId="2" fillId="7" borderId="10" xfId="0" applyFont="1" applyFill="1" applyBorder="1"/>
    <xf numFmtId="0" fontId="5" fillId="6" borderId="19" xfId="0" applyFont="1" applyFill="1" applyBorder="1" applyAlignment="1">
      <alignment horizontal="center" vertical="center" wrapText="1"/>
    </xf>
    <xf numFmtId="0" fontId="18" fillId="12" borderId="12" xfId="0" applyFont="1" applyFill="1" applyBorder="1"/>
    <xf numFmtId="0" fontId="0" fillId="12" borderId="15" xfId="0" applyFill="1" applyBorder="1"/>
    <xf numFmtId="0" fontId="19" fillId="0" borderId="0" xfId="0" applyFont="1" applyAlignment="1">
      <alignment wrapTex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horizontal="center"/>
    </xf>
    <xf numFmtId="0" fontId="19" fillId="0" borderId="0" xfId="0" applyFont="1" applyAlignment="1">
      <alignment vertical="center" wrapText="1"/>
    </xf>
    <xf numFmtId="0" fontId="21" fillId="0" borderId="0" xfId="0" applyFont="1"/>
    <xf numFmtId="0" fontId="17" fillId="9" borderId="0" xfId="0" applyFont="1" applyFill="1"/>
    <xf numFmtId="0" fontId="2" fillId="7" borderId="9" xfId="0" applyFont="1" applyFill="1" applyBorder="1" applyAlignment="1">
      <alignment horizontal="center"/>
    </xf>
    <xf numFmtId="0" fontId="17"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wrapText="1"/>
    </xf>
    <xf numFmtId="0" fontId="28" fillId="0" borderId="0" xfId="0" applyFont="1" applyAlignment="1">
      <alignment horizontal="left"/>
    </xf>
    <xf numFmtId="0" fontId="2" fillId="0" borderId="0" xfId="0" applyFont="1" applyAlignment="1">
      <alignment horizontal="left" vertical="center" wrapText="1"/>
    </xf>
    <xf numFmtId="0" fontId="21" fillId="0" borderId="0" xfId="0" applyFont="1" applyAlignment="1">
      <alignment vertical="center" wrapText="1"/>
    </xf>
    <xf numFmtId="0" fontId="0" fillId="0" borderId="0" xfId="0" applyAlignment="1">
      <alignment vertical="center"/>
    </xf>
    <xf numFmtId="0" fontId="1" fillId="0" borderId="0" xfId="0" applyFont="1" applyAlignment="1">
      <alignment horizontal="left"/>
    </xf>
    <xf numFmtId="0" fontId="29" fillId="3" borderId="13" xfId="0" applyFont="1" applyFill="1" applyBorder="1" applyAlignment="1">
      <alignment horizontal="center" vertical="center" wrapText="1"/>
    </xf>
    <xf numFmtId="0" fontId="2" fillId="7" borderId="9" xfId="0" applyFont="1" applyFill="1" applyBorder="1" applyAlignment="1">
      <alignment horizontal="center" vertical="center"/>
    </xf>
    <xf numFmtId="0" fontId="1" fillId="0" borderId="0" xfId="0" applyFont="1"/>
    <xf numFmtId="0" fontId="29" fillId="3" borderId="20"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11" borderId="32" xfId="0" applyFont="1" applyFill="1" applyBorder="1" applyAlignment="1">
      <alignment horizontal="left" vertical="center" wrapText="1"/>
    </xf>
    <xf numFmtId="0" fontId="0" fillId="11" borderId="32" xfId="0" applyFill="1" applyBorder="1" applyAlignment="1">
      <alignment horizontal="center" vertical="center"/>
    </xf>
    <xf numFmtId="0" fontId="0" fillId="11" borderId="33" xfId="0" applyFill="1" applyBorder="1"/>
    <xf numFmtId="0" fontId="2" fillId="11" borderId="64" xfId="0" applyFont="1" applyFill="1" applyBorder="1" applyAlignment="1">
      <alignment horizontal="left" vertical="center" wrapText="1"/>
    </xf>
    <xf numFmtId="0" fontId="0" fillId="11" borderId="64" xfId="0" applyFill="1" applyBorder="1" applyAlignment="1">
      <alignment horizontal="center" vertical="center"/>
    </xf>
    <xf numFmtId="0" fontId="0" fillId="11" borderId="65" xfId="0" applyFill="1" applyBorder="1" applyAlignment="1">
      <alignment horizontal="center"/>
    </xf>
    <xf numFmtId="0" fontId="0" fillId="11" borderId="58" xfId="0" applyFill="1" applyBorder="1" applyAlignment="1">
      <alignment horizontal="center"/>
    </xf>
    <xf numFmtId="0" fontId="0" fillId="11" borderId="44" xfId="0" applyFill="1" applyBorder="1" applyAlignment="1">
      <alignment horizontal="center"/>
    </xf>
    <xf numFmtId="0" fontId="0" fillId="11" borderId="66" xfId="0" applyFill="1" applyBorder="1"/>
    <xf numFmtId="0" fontId="0" fillId="11" borderId="0" xfId="0" applyFill="1"/>
    <xf numFmtId="0" fontId="0" fillId="9" borderId="0" xfId="0" applyFill="1"/>
    <xf numFmtId="0" fontId="22" fillId="0" borderId="0" xfId="0" applyFont="1" applyAlignment="1">
      <alignment horizontal="center" vertical="center"/>
    </xf>
    <xf numFmtId="0" fontId="31" fillId="0" borderId="0" xfId="0" applyFont="1" applyAlignment="1">
      <alignment vertical="center"/>
    </xf>
    <xf numFmtId="0" fontId="30" fillId="0" borderId="0" xfId="0" applyFont="1"/>
    <xf numFmtId="0" fontId="2" fillId="7" borderId="0" xfId="0" applyFont="1" applyFill="1"/>
    <xf numFmtId="0" fontId="2" fillId="7" borderId="0" xfId="0" applyFont="1" applyFill="1" applyAlignment="1">
      <alignment horizontal="center"/>
    </xf>
    <xf numFmtId="0" fontId="2" fillId="7" borderId="0" xfId="0" applyFont="1" applyFill="1" applyAlignment="1">
      <alignment horizontal="center" vertical="center"/>
    </xf>
    <xf numFmtId="0" fontId="22" fillId="0" borderId="69" xfId="0" applyFont="1" applyBorder="1" applyAlignment="1">
      <alignment horizontal="center" vertical="center"/>
    </xf>
    <xf numFmtId="0" fontId="21" fillId="9" borderId="0" xfId="0" applyFont="1" applyFill="1" applyAlignment="1">
      <alignment vertical="center" wrapText="1"/>
    </xf>
    <xf numFmtId="0" fontId="32" fillId="0" borderId="0" xfId="0" applyFont="1" applyAlignment="1">
      <alignment wrapText="1"/>
    </xf>
    <xf numFmtId="0" fontId="33" fillId="0" borderId="0" xfId="0" applyFont="1" applyAlignment="1">
      <alignment vertical="center" wrapText="1"/>
    </xf>
    <xf numFmtId="0" fontId="36" fillId="11" borderId="1" xfId="0" applyFont="1" applyFill="1" applyBorder="1" applyAlignment="1">
      <alignment vertical="center" wrapText="1"/>
    </xf>
    <xf numFmtId="0" fontId="37" fillId="11" borderId="1" xfId="0" applyFont="1" applyFill="1" applyBorder="1" applyAlignment="1">
      <alignment horizontal="center" vertical="center"/>
    </xf>
    <xf numFmtId="0" fontId="38" fillId="11" borderId="1" xfId="0" applyFont="1" applyFill="1" applyBorder="1" applyAlignment="1">
      <alignment horizontal="center" vertical="center"/>
    </xf>
    <xf numFmtId="0" fontId="37" fillId="11" borderId="1" xfId="0" applyFont="1" applyFill="1" applyBorder="1" applyAlignment="1">
      <alignment vertical="center" wrapText="1"/>
    </xf>
    <xf numFmtId="0" fontId="39" fillId="11" borderId="1" xfId="0" applyFont="1" applyFill="1" applyBorder="1" applyAlignment="1">
      <alignment vertical="center" wrapText="1"/>
    </xf>
    <xf numFmtId="0" fontId="40" fillId="11" borderId="0" xfId="0" applyFont="1" applyFill="1" applyAlignment="1">
      <alignment vertical="center" wrapText="1"/>
    </xf>
    <xf numFmtId="0" fontId="40" fillId="11" borderId="0" xfId="0" applyFont="1" applyFill="1" applyAlignment="1">
      <alignment horizontal="center" vertical="center"/>
    </xf>
    <xf numFmtId="0" fontId="44" fillId="0" borderId="0" xfId="0" applyFont="1" applyAlignment="1">
      <alignment horizontal="left"/>
    </xf>
    <xf numFmtId="0" fontId="45" fillId="0" borderId="0" xfId="0" applyFont="1" applyAlignment="1">
      <alignment horizontal="left"/>
    </xf>
    <xf numFmtId="0" fontId="32" fillId="0" borderId="0" xfId="0" applyFont="1" applyAlignment="1">
      <alignment horizontal="left"/>
    </xf>
    <xf numFmtId="0" fontId="16" fillId="0" borderId="1" xfId="0" applyFont="1" applyBorder="1" applyAlignment="1">
      <alignment vertical="center"/>
    </xf>
    <xf numFmtId="0" fontId="2" fillId="0" borderId="1" xfId="0" applyFont="1" applyBorder="1"/>
    <xf numFmtId="0" fontId="2" fillId="0" borderId="8" xfId="0" applyFont="1" applyBorder="1"/>
    <xf numFmtId="0" fontId="16" fillId="0" borderId="12" xfId="0" applyFont="1" applyBorder="1" applyAlignment="1">
      <alignment vertical="center"/>
    </xf>
    <xf numFmtId="0" fontId="29" fillId="0" borderId="9" xfId="0" applyFont="1" applyBorder="1"/>
    <xf numFmtId="0" fontId="2" fillId="0" borderId="9" xfId="0" applyFont="1" applyBorder="1"/>
    <xf numFmtId="0" fontId="11" fillId="0" borderId="9" xfId="0" applyFont="1" applyBorder="1" applyAlignment="1">
      <alignment vertical="center"/>
    </xf>
    <xf numFmtId="0" fontId="2" fillId="0" borderId="10" xfId="0" applyFont="1" applyBorder="1"/>
    <xf numFmtId="0" fontId="0" fillId="11" borderId="0" xfId="0" applyFill="1" applyAlignment="1">
      <alignment vertical="center" wrapText="1"/>
    </xf>
    <xf numFmtId="0" fontId="16" fillId="0" borderId="1" xfId="0" applyFont="1" applyBorder="1" applyAlignment="1">
      <alignment vertical="center" wrapText="1"/>
    </xf>
    <xf numFmtId="0" fontId="47" fillId="0" borderId="0" xfId="0" applyFont="1" applyAlignment="1">
      <alignment wrapText="1"/>
    </xf>
    <xf numFmtId="0" fontId="22" fillId="0" borderId="0" xfId="0" applyFont="1" applyAlignment="1">
      <alignment horizontal="center" vertical="center" wrapText="1"/>
    </xf>
    <xf numFmtId="0" fontId="43" fillId="0" borderId="105" xfId="0" applyFont="1" applyBorder="1" applyAlignment="1">
      <alignment horizontal="center" vertical="center" wrapText="1"/>
    </xf>
    <xf numFmtId="0" fontId="43" fillId="0" borderId="107" xfId="0" applyFont="1" applyBorder="1" applyAlignment="1">
      <alignment horizontal="center" vertical="center" wrapText="1"/>
    </xf>
    <xf numFmtId="0" fontId="41" fillId="11" borderId="0" xfId="0" applyFont="1" applyFill="1" applyAlignment="1">
      <alignment vertical="center" wrapText="1"/>
    </xf>
    <xf numFmtId="0" fontId="0" fillId="11" borderId="0" xfId="0" applyFill="1" applyAlignment="1">
      <alignment horizontal="left" vertical="center" wrapText="1"/>
    </xf>
    <xf numFmtId="0" fontId="0" fillId="11" borderId="0" xfId="0" applyFill="1" applyAlignment="1">
      <alignment vertical="top" wrapText="1"/>
    </xf>
    <xf numFmtId="0" fontId="19" fillId="11" borderId="0" xfId="0" applyFont="1" applyFill="1" applyAlignment="1">
      <alignment wrapText="1"/>
    </xf>
    <xf numFmtId="0" fontId="48" fillId="0" borderId="0" xfId="0" applyFont="1" applyAlignment="1">
      <alignment horizontal="left"/>
    </xf>
    <xf numFmtId="0" fontId="36" fillId="0" borderId="0" xfId="0" applyFont="1" applyAlignment="1">
      <alignment horizontal="left"/>
    </xf>
    <xf numFmtId="0" fontId="10" fillId="0" borderId="1" xfId="0" applyFont="1" applyBorder="1" applyAlignment="1">
      <alignment vertical="center" wrapText="1"/>
    </xf>
    <xf numFmtId="0" fontId="16" fillId="13" borderId="12" xfId="0" applyFont="1" applyFill="1" applyBorder="1" applyAlignment="1">
      <alignment vertical="center"/>
    </xf>
    <xf numFmtId="0" fontId="53" fillId="0" borderId="0" xfId="0" applyFont="1" applyAlignment="1">
      <alignment wrapText="1"/>
    </xf>
    <xf numFmtId="0" fontId="54" fillId="0" borderId="25" xfId="0" applyFont="1" applyBorder="1" applyAlignment="1">
      <alignment horizontal="center" vertical="center" wrapText="1"/>
    </xf>
    <xf numFmtId="0" fontId="55" fillId="0" borderId="58" xfId="0" applyFont="1" applyBorder="1" applyAlignment="1">
      <alignment horizontal="center" vertical="center" wrapText="1"/>
    </xf>
    <xf numFmtId="0" fontId="56" fillId="0" borderId="104" xfId="0" applyFont="1" applyBorder="1" applyAlignment="1">
      <alignment vertical="center" wrapText="1"/>
    </xf>
    <xf numFmtId="0" fontId="57" fillId="0" borderId="105" xfId="0" applyFont="1" applyBorder="1" applyAlignment="1">
      <alignment horizontal="left" vertical="center" wrapText="1"/>
    </xf>
    <xf numFmtId="0" fontId="56" fillId="0" borderId="105" xfId="0" applyFont="1" applyBorder="1" applyAlignment="1">
      <alignment horizontal="left" vertical="center" wrapText="1"/>
    </xf>
    <xf numFmtId="0" fontId="56" fillId="0" borderId="105" xfId="0" applyFont="1" applyBorder="1" applyAlignment="1">
      <alignment vertical="center" wrapText="1"/>
    </xf>
    <xf numFmtId="0" fontId="56" fillId="11" borderId="105" xfId="0" applyFont="1" applyFill="1" applyBorder="1" applyAlignment="1">
      <alignment horizontal="left" vertical="center" wrapText="1"/>
    </xf>
    <xf numFmtId="0" fontId="57" fillId="0" borderId="106" xfId="0" applyFont="1" applyBorder="1" applyAlignment="1">
      <alignment vertical="center" wrapText="1"/>
    </xf>
    <xf numFmtId="0" fontId="56" fillId="0" borderId="107" xfId="0" applyFont="1" applyBorder="1" applyAlignment="1">
      <alignment vertical="center" wrapText="1"/>
    </xf>
    <xf numFmtId="0" fontId="58" fillId="0" borderId="12" xfId="0" applyFont="1" applyBorder="1" applyAlignment="1">
      <alignment horizontal="center" vertical="center" wrapText="1"/>
    </xf>
    <xf numFmtId="0" fontId="54" fillId="11" borderId="1" xfId="0" applyFont="1" applyFill="1" applyBorder="1" applyAlignment="1">
      <alignment horizontal="center" vertical="center" wrapText="1"/>
    </xf>
    <xf numFmtId="0" fontId="57" fillId="0" borderId="0" xfId="0" applyFont="1"/>
    <xf numFmtId="0" fontId="61" fillId="0" borderId="0" xfId="0" applyFont="1" applyAlignment="1">
      <alignment wrapText="1"/>
    </xf>
    <xf numFmtId="0" fontId="61" fillId="0" borderId="0" xfId="0" applyFont="1" applyAlignment="1">
      <alignment horizontal="center" vertical="center"/>
    </xf>
    <xf numFmtId="0" fontId="61" fillId="0" borderId="0" xfId="0" applyFont="1"/>
    <xf numFmtId="0" fontId="52" fillId="12" borderId="12" xfId="0" applyFont="1" applyFill="1" applyBorder="1"/>
    <xf numFmtId="0" fontId="57" fillId="12" borderId="15" xfId="0" applyFont="1" applyFill="1" applyBorder="1"/>
    <xf numFmtId="0" fontId="56" fillId="11" borderId="1" xfId="0" applyFont="1" applyFill="1" applyBorder="1" applyAlignment="1">
      <alignment vertical="center" wrapText="1"/>
    </xf>
    <xf numFmtId="0" fontId="56" fillId="11" borderId="1" xfId="0" applyFont="1" applyFill="1" applyBorder="1" applyAlignment="1">
      <alignment horizontal="center" vertical="center"/>
    </xf>
    <xf numFmtId="0" fontId="57" fillId="11" borderId="1" xfId="0" applyFont="1" applyFill="1" applyBorder="1" applyAlignment="1">
      <alignment horizontal="center" vertical="center"/>
    </xf>
    <xf numFmtId="0" fontId="57" fillId="11" borderId="0" xfId="0" applyFont="1" applyFill="1" applyAlignment="1">
      <alignment vertical="center" wrapText="1"/>
    </xf>
    <xf numFmtId="0" fontId="57" fillId="11" borderId="0" xfId="0" applyFont="1" applyFill="1" applyAlignment="1">
      <alignment horizontal="center" vertical="center"/>
    </xf>
    <xf numFmtId="0" fontId="56" fillId="9" borderId="1" xfId="0" applyFont="1" applyFill="1" applyBorder="1"/>
    <xf numFmtId="0" fontId="56" fillId="11" borderId="1" xfId="0" applyFont="1" applyFill="1" applyBorder="1"/>
    <xf numFmtId="0" fontId="57" fillId="0" borderId="1" xfId="0" applyFont="1" applyBorder="1" applyAlignment="1">
      <alignment horizontal="center" vertical="center"/>
    </xf>
    <xf numFmtId="0" fontId="57" fillId="0" borderId="1" xfId="0" applyFont="1" applyBorder="1"/>
    <xf numFmtId="0" fontId="58" fillId="0" borderId="0" xfId="0" applyFont="1"/>
    <xf numFmtId="0" fontId="54" fillId="12" borderId="12" xfId="0" applyFont="1" applyFill="1" applyBorder="1"/>
    <xf numFmtId="0" fontId="64" fillId="12" borderId="15" xfId="0" applyFont="1" applyFill="1" applyBorder="1"/>
    <xf numFmtId="0" fontId="64" fillId="0" borderId="0" xfId="0" applyFont="1"/>
    <xf numFmtId="0" fontId="53" fillId="0" borderId="0" xfId="0" applyFont="1"/>
    <xf numFmtId="0" fontId="57" fillId="0" borderId="0" xfId="0" applyFont="1" applyAlignment="1">
      <alignment wrapText="1"/>
    </xf>
    <xf numFmtId="0" fontId="57" fillId="0" borderId="0" xfId="0" applyFont="1" applyAlignment="1">
      <alignment horizontal="center" vertical="center"/>
    </xf>
    <xf numFmtId="0" fontId="65" fillId="6" borderId="138" xfId="0" applyFont="1" applyFill="1" applyBorder="1" applyAlignment="1">
      <alignment horizontal="center" vertical="center" wrapText="1"/>
    </xf>
    <xf numFmtId="0" fontId="65" fillId="3" borderId="134" xfId="0" applyFont="1" applyFill="1" applyBorder="1" applyAlignment="1">
      <alignment horizontal="center" vertical="center" wrapText="1"/>
    </xf>
    <xf numFmtId="0" fontId="65" fillId="3" borderId="139" xfId="0" applyFont="1" applyFill="1" applyBorder="1" applyAlignment="1">
      <alignment horizontal="center" vertical="center" wrapText="1"/>
    </xf>
    <xf numFmtId="0" fontId="65" fillId="3" borderId="142" xfId="0" applyFont="1" applyFill="1" applyBorder="1" applyAlignment="1">
      <alignment horizontal="center" vertical="center" wrapText="1"/>
    </xf>
    <xf numFmtId="0" fontId="56" fillId="11" borderId="118" xfId="0" applyFont="1" applyFill="1" applyBorder="1" applyAlignment="1">
      <alignment horizontal="left" vertical="center" wrapText="1"/>
    </xf>
    <xf numFmtId="0" fontId="57" fillId="11" borderId="119" xfId="0" applyFont="1" applyFill="1" applyBorder="1" applyAlignment="1">
      <alignment horizontal="center" vertical="center"/>
    </xf>
    <xf numFmtId="0" fontId="57" fillId="11" borderId="122" xfId="0" applyFont="1" applyFill="1" applyBorder="1"/>
    <xf numFmtId="0" fontId="56" fillId="11" borderId="123" xfId="0" applyFont="1" applyFill="1" applyBorder="1" applyAlignment="1">
      <alignment horizontal="left" vertical="center" wrapText="1"/>
    </xf>
    <xf numFmtId="0" fontId="57" fillId="11" borderId="26" xfId="0" applyFont="1" applyFill="1" applyBorder="1" applyAlignment="1">
      <alignment horizontal="center" vertical="center"/>
    </xf>
    <xf numFmtId="0" fontId="57" fillId="11" borderId="124" xfId="0" applyFont="1" applyFill="1" applyBorder="1"/>
    <xf numFmtId="0" fontId="56" fillId="11" borderId="125" xfId="0" applyFont="1" applyFill="1" applyBorder="1" applyAlignment="1">
      <alignment horizontal="left" vertical="center" wrapText="1"/>
    </xf>
    <xf numFmtId="0" fontId="57" fillId="11" borderId="126" xfId="0" applyFont="1" applyFill="1" applyBorder="1" applyAlignment="1">
      <alignment horizontal="center" vertical="center"/>
    </xf>
    <xf numFmtId="0" fontId="57" fillId="11" borderId="129" xfId="0" applyFont="1" applyFill="1" applyBorder="1"/>
    <xf numFmtId="0" fontId="65" fillId="11" borderId="135" xfId="0" applyFont="1" applyFill="1" applyBorder="1" applyAlignment="1">
      <alignment horizontal="left" vertical="center" wrapText="1"/>
    </xf>
    <xf numFmtId="0" fontId="57" fillId="11" borderId="143" xfId="0" applyFont="1" applyFill="1" applyBorder="1" applyAlignment="1">
      <alignment horizontal="center" vertical="center"/>
    </xf>
    <xf numFmtId="0" fontId="57" fillId="11" borderId="144" xfId="0" applyFont="1" applyFill="1" applyBorder="1"/>
    <xf numFmtId="0" fontId="60" fillId="0" borderId="0" xfId="0" applyFont="1" applyAlignment="1">
      <alignment horizontal="center" vertical="center" textRotation="90" wrapText="1"/>
    </xf>
    <xf numFmtId="0" fontId="66" fillId="0" borderId="0" xfId="0" applyFont="1" applyAlignment="1">
      <alignment horizontal="left" vertical="center" wrapText="1"/>
    </xf>
    <xf numFmtId="0" fontId="65" fillId="6" borderId="45" xfId="0" applyFont="1" applyFill="1" applyBorder="1" applyAlignment="1">
      <alignment horizontal="center" vertical="center" wrapText="1"/>
    </xf>
    <xf numFmtId="0" fontId="52" fillId="6" borderId="45" xfId="0" applyFont="1" applyFill="1" applyBorder="1" applyAlignment="1">
      <alignment horizontal="center" vertical="center" wrapText="1"/>
    </xf>
    <xf numFmtId="0" fontId="65" fillId="3" borderId="132" xfId="0" applyFont="1" applyFill="1" applyBorder="1" applyAlignment="1">
      <alignment horizontal="center" vertical="center" wrapText="1"/>
    </xf>
    <xf numFmtId="0" fontId="65" fillId="3" borderId="133" xfId="0" applyFont="1" applyFill="1" applyBorder="1" applyAlignment="1">
      <alignment horizontal="center" vertical="center" wrapText="1"/>
    </xf>
    <xf numFmtId="0" fontId="66" fillId="11" borderId="118" xfId="0" applyFont="1" applyFill="1" applyBorder="1" applyAlignment="1">
      <alignment horizontal="left" vertical="center" wrapText="1"/>
    </xf>
    <xf numFmtId="0" fontId="66" fillId="11" borderId="123" xfId="0" applyFont="1" applyFill="1" applyBorder="1" applyAlignment="1">
      <alignment horizontal="left" vertical="center" wrapText="1"/>
    </xf>
    <xf numFmtId="0" fontId="66" fillId="11" borderId="136" xfId="0" applyFont="1" applyFill="1" applyBorder="1" applyAlignment="1">
      <alignment horizontal="left" vertical="center" wrapText="1"/>
    </xf>
    <xf numFmtId="0" fontId="57" fillId="11" borderId="64" xfId="0" applyFont="1" applyFill="1" applyBorder="1" applyAlignment="1">
      <alignment horizontal="center" vertical="center"/>
    </xf>
    <xf numFmtId="0" fontId="57" fillId="11" borderId="137" xfId="0" applyFont="1" applyFill="1" applyBorder="1"/>
    <xf numFmtId="0" fontId="65" fillId="11" borderId="114" xfId="0" applyFont="1" applyFill="1" applyBorder="1" applyAlignment="1">
      <alignment horizontal="left" vertical="center" wrapText="1"/>
    </xf>
    <xf numFmtId="0" fontId="57" fillId="11" borderId="115" xfId="0" applyFont="1" applyFill="1" applyBorder="1" applyAlignment="1">
      <alignment horizontal="center" vertical="center"/>
    </xf>
    <xf numFmtId="0" fontId="67" fillId="11" borderId="116" xfId="0" applyFont="1" applyFill="1" applyBorder="1"/>
    <xf numFmtId="0" fontId="65" fillId="6" borderId="110" xfId="0" applyFont="1" applyFill="1" applyBorder="1" applyAlignment="1">
      <alignment horizontal="center" vertical="center" wrapText="1"/>
    </xf>
    <xf numFmtId="0" fontId="65" fillId="3" borderId="114" xfId="0" applyFont="1" applyFill="1" applyBorder="1" applyAlignment="1">
      <alignment horizontal="center" vertical="center" wrapText="1"/>
    </xf>
    <xf numFmtId="0" fontId="65" fillId="3" borderId="115" xfId="0" applyFont="1" applyFill="1" applyBorder="1" applyAlignment="1">
      <alignment horizontal="center" vertical="center" wrapText="1"/>
    </xf>
    <xf numFmtId="0" fontId="65" fillId="3" borderId="116" xfId="0" applyFont="1" applyFill="1" applyBorder="1" applyAlignment="1">
      <alignment horizontal="center" vertical="center" wrapText="1"/>
    </xf>
    <xf numFmtId="0" fontId="66" fillId="11" borderId="119" xfId="0" applyFont="1" applyFill="1" applyBorder="1" applyAlignment="1">
      <alignment horizontal="center" vertical="center"/>
    </xf>
    <xf numFmtId="0" fontId="66" fillId="11" borderId="120" xfId="0" applyFont="1" applyFill="1" applyBorder="1" applyAlignment="1">
      <alignment horizontal="center"/>
    </xf>
    <xf numFmtId="0" fontId="66" fillId="11" borderId="51" xfId="0" applyFont="1" applyFill="1" applyBorder="1" applyAlignment="1">
      <alignment horizontal="center"/>
    </xf>
    <xf numFmtId="0" fontId="66" fillId="11" borderId="121" xfId="0" applyFont="1" applyFill="1" applyBorder="1" applyAlignment="1">
      <alignment horizontal="center"/>
    </xf>
    <xf numFmtId="0" fontId="66" fillId="11" borderId="122" xfId="0" applyFont="1" applyFill="1" applyBorder="1"/>
    <xf numFmtId="0" fontId="66" fillId="11" borderId="112" xfId="0" applyFont="1" applyFill="1" applyBorder="1" applyAlignment="1">
      <alignment horizontal="center" vertical="center"/>
    </xf>
    <xf numFmtId="0" fontId="66" fillId="11" borderId="113" xfId="0" applyFont="1" applyFill="1" applyBorder="1" applyAlignment="1">
      <alignment horizontal="center"/>
    </xf>
    <xf numFmtId="0" fontId="66" fillId="11" borderId="87" xfId="0" applyFont="1" applyFill="1" applyBorder="1" applyAlignment="1">
      <alignment horizontal="center"/>
    </xf>
    <xf numFmtId="0" fontId="66" fillId="11" borderId="111" xfId="0" applyFont="1" applyFill="1" applyBorder="1" applyAlignment="1">
      <alignment horizontal="center"/>
    </xf>
    <xf numFmtId="0" fontId="66" fillId="11" borderId="145" xfId="0" applyFont="1" applyFill="1" applyBorder="1"/>
    <xf numFmtId="0" fontId="66" fillId="11" borderId="26" xfId="0" applyFont="1" applyFill="1" applyBorder="1" applyAlignment="1">
      <alignment horizontal="center" vertical="center"/>
    </xf>
    <xf numFmtId="0" fontId="66" fillId="11" borderId="124" xfId="0" applyFont="1" applyFill="1" applyBorder="1"/>
    <xf numFmtId="0" fontId="66" fillId="11" borderId="126" xfId="0" applyFont="1" applyFill="1" applyBorder="1" applyAlignment="1">
      <alignment horizontal="left" vertical="center" wrapText="1"/>
    </xf>
    <xf numFmtId="0" fontId="66" fillId="11" borderId="129" xfId="0" applyFont="1" applyFill="1" applyBorder="1" applyAlignment="1">
      <alignment horizontal="left" vertical="center" wrapText="1"/>
    </xf>
    <xf numFmtId="0" fontId="65" fillId="11" borderId="130" xfId="0" applyFont="1" applyFill="1" applyBorder="1" applyAlignment="1">
      <alignment horizontal="left" vertical="center" wrapText="1"/>
    </xf>
    <xf numFmtId="0" fontId="57" fillId="11" borderId="117" xfId="0" applyFont="1" applyFill="1" applyBorder="1" applyAlignment="1">
      <alignment horizontal="center" vertical="center"/>
    </xf>
    <xf numFmtId="0" fontId="67" fillId="11" borderId="131" xfId="0" applyFont="1" applyFill="1" applyBorder="1"/>
    <xf numFmtId="0" fontId="65" fillId="11" borderId="125" xfId="0" applyFont="1" applyFill="1" applyBorder="1" applyAlignment="1">
      <alignment horizontal="left" vertical="center" wrapText="1"/>
    </xf>
    <xf numFmtId="0" fontId="49" fillId="2" borderId="4" xfId="0" applyFont="1" applyFill="1" applyBorder="1"/>
    <xf numFmtId="0" fontId="49" fillId="2" borderId="3" xfId="0" applyFont="1" applyFill="1" applyBorder="1" applyAlignment="1">
      <alignment horizontal="left"/>
    </xf>
    <xf numFmtId="0" fontId="49" fillId="2" borderId="4" xfId="0" applyFont="1" applyFill="1" applyBorder="1" applyAlignment="1">
      <alignment horizontal="left"/>
    </xf>
    <xf numFmtId="0" fontId="49" fillId="2" borderId="4" xfId="0" applyFont="1" applyFill="1" applyBorder="1" applyAlignment="1">
      <alignment horizontal="center"/>
    </xf>
    <xf numFmtId="0" fontId="67" fillId="3" borderId="3" xfId="0" applyFont="1" applyFill="1" applyBorder="1" applyAlignment="1">
      <alignment horizontal="center" vertical="center"/>
    </xf>
    <xf numFmtId="0" fontId="67" fillId="9" borderId="1" xfId="0" applyFont="1" applyFill="1" applyBorder="1" applyAlignment="1">
      <alignment horizontal="center" vertical="center"/>
    </xf>
    <xf numFmtId="0" fontId="62" fillId="9" borderId="1" xfId="0" applyFont="1" applyFill="1" applyBorder="1" applyAlignment="1">
      <alignment horizontal="center" vertical="center" wrapText="1"/>
    </xf>
    <xf numFmtId="0" fontId="56" fillId="9" borderId="5" xfId="0" applyFont="1" applyFill="1" applyBorder="1"/>
    <xf numFmtId="0" fontId="56" fillId="9" borderId="146" xfId="0" applyFont="1" applyFill="1" applyBorder="1"/>
    <xf numFmtId="0" fontId="57" fillId="0" borderId="146" xfId="0" applyFont="1" applyBorder="1"/>
    <xf numFmtId="0" fontId="56" fillId="9" borderId="3" xfId="0" applyFont="1" applyFill="1" applyBorder="1"/>
    <xf numFmtId="0" fontId="56" fillId="9" borderId="2" xfId="0" applyFont="1" applyFill="1" applyBorder="1"/>
    <xf numFmtId="0" fontId="57" fillId="0" borderId="2" xfId="0" applyFont="1" applyBorder="1"/>
    <xf numFmtId="0" fontId="57" fillId="0" borderId="15" xfId="0" applyFont="1" applyBorder="1"/>
    <xf numFmtId="0" fontId="57" fillId="0" borderId="0" xfId="0" applyFont="1" applyAlignment="1">
      <alignment horizontal="left"/>
    </xf>
    <xf numFmtId="0" fontId="62" fillId="0" borderId="0" xfId="0" applyFont="1" applyAlignment="1">
      <alignment horizontal="left" vertical="center" wrapText="1"/>
    </xf>
    <xf numFmtId="0" fontId="60" fillId="4" borderId="3" xfId="0" applyFont="1" applyFill="1" applyBorder="1" applyAlignment="1">
      <alignment horizontal="left" vertical="center"/>
    </xf>
    <xf numFmtId="0" fontId="60" fillId="4" borderId="3" xfId="0" applyFont="1" applyFill="1" applyBorder="1" applyAlignment="1">
      <alignment horizontal="left" vertical="center" wrapText="1"/>
    </xf>
    <xf numFmtId="0" fontId="64" fillId="0" borderId="0" xfId="0" applyFont="1" applyAlignment="1">
      <alignment wrapText="1"/>
    </xf>
    <xf numFmtId="0" fontId="58" fillId="0" borderId="0" xfId="0" applyFont="1" applyAlignment="1">
      <alignment horizontal="center" vertical="center" textRotation="90" wrapText="1"/>
    </xf>
    <xf numFmtId="0" fontId="50" fillId="2" borderId="3" xfId="0" applyFont="1" applyFill="1" applyBorder="1"/>
    <xf numFmtId="0" fontId="50" fillId="2" borderId="3" xfId="0" applyFont="1" applyFill="1" applyBorder="1" applyAlignment="1">
      <alignment horizontal="left"/>
    </xf>
    <xf numFmtId="0" fontId="50" fillId="2" borderId="3" xfId="0" applyFont="1" applyFill="1" applyBorder="1" applyAlignment="1">
      <alignment horizontal="center"/>
    </xf>
    <xf numFmtId="0" fontId="69" fillId="3" borderId="3" xfId="0" applyFont="1" applyFill="1" applyBorder="1" applyAlignment="1">
      <alignment horizontal="center" vertical="center"/>
    </xf>
    <xf numFmtId="0" fontId="64" fillId="0" borderId="0" xfId="0" applyFont="1" applyAlignment="1">
      <alignment horizontal="left"/>
    </xf>
    <xf numFmtId="0" fontId="58" fillId="4" borderId="3" xfId="0" applyFont="1" applyFill="1" applyBorder="1" applyAlignment="1">
      <alignment horizontal="left" vertical="center"/>
    </xf>
    <xf numFmtId="0" fontId="58" fillId="4" borderId="3" xfId="0" applyFont="1" applyFill="1" applyBorder="1" applyAlignment="1">
      <alignment horizontal="left" vertical="center" wrapText="1"/>
    </xf>
    <xf numFmtId="0" fontId="70" fillId="0" borderId="0" xfId="0" applyFont="1" applyAlignment="1">
      <alignment horizontal="left"/>
    </xf>
    <xf numFmtId="0" fontId="71" fillId="0" borderId="0" xfId="0" applyFont="1" applyAlignment="1">
      <alignment vertical="center" wrapText="1"/>
    </xf>
    <xf numFmtId="0" fontId="71" fillId="0" borderId="0" xfId="0" applyFont="1" applyAlignment="1">
      <alignment horizontal="left" vertical="center" wrapText="1"/>
    </xf>
    <xf numFmtId="0" fontId="63" fillId="0" borderId="0" xfId="0" applyFont="1" applyAlignment="1">
      <alignment horizontal="left"/>
    </xf>
    <xf numFmtId="0" fontId="52" fillId="0" borderId="0" xfId="0" applyFont="1" applyAlignment="1">
      <alignment horizontal="center" vertical="center" wrapText="1"/>
    </xf>
    <xf numFmtId="0" fontId="56" fillId="0" borderId="0" xfId="0" applyFont="1" applyAlignment="1">
      <alignment vertical="center" wrapText="1"/>
    </xf>
    <xf numFmtId="0" fontId="57" fillId="0" borderId="0" xfId="0" applyFont="1" applyAlignment="1">
      <alignment vertical="center"/>
    </xf>
    <xf numFmtId="0" fontId="57" fillId="0" borderId="0" xfId="0" applyFont="1" applyAlignment="1">
      <alignment horizontal="center"/>
    </xf>
    <xf numFmtId="0" fontId="60" fillId="0" borderId="0" xfId="0" applyFont="1" applyAlignment="1">
      <alignment horizontal="left"/>
    </xf>
    <xf numFmtId="0" fontId="67" fillId="0" borderId="0" xfId="0" applyFont="1"/>
    <xf numFmtId="0" fontId="65" fillId="3" borderId="13" xfId="0" applyFont="1" applyFill="1" applyBorder="1" applyAlignment="1">
      <alignment horizontal="center" vertical="center" wrapText="1"/>
    </xf>
    <xf numFmtId="0" fontId="65" fillId="3" borderId="13" xfId="0" applyFont="1" applyFill="1" applyBorder="1" applyAlignment="1">
      <alignment horizontal="center" vertical="center"/>
    </xf>
    <xf numFmtId="0" fontId="65" fillId="3" borderId="17" xfId="0" applyFont="1" applyFill="1" applyBorder="1" applyAlignment="1">
      <alignment horizontal="center" vertical="center" wrapText="1"/>
    </xf>
    <xf numFmtId="0" fontId="66" fillId="7" borderId="9" xfId="0" applyFont="1" applyFill="1" applyBorder="1"/>
    <xf numFmtId="0" fontId="66" fillId="7" borderId="9" xfId="0" applyFont="1" applyFill="1" applyBorder="1" applyAlignment="1">
      <alignment horizontal="center"/>
    </xf>
    <xf numFmtId="0" fontId="66" fillId="7" borderId="9" xfId="0" applyFont="1" applyFill="1" applyBorder="1" applyAlignment="1">
      <alignment horizontal="center" vertical="center"/>
    </xf>
    <xf numFmtId="0" fontId="66" fillId="7" borderId="10" xfId="0" applyFont="1" applyFill="1" applyBorder="1"/>
    <xf numFmtId="0" fontId="67" fillId="0" borderId="0" xfId="0" applyFont="1" applyAlignment="1">
      <alignment horizontal="center" vertical="center"/>
    </xf>
    <xf numFmtId="0" fontId="57" fillId="11" borderId="0" xfId="0" applyFont="1" applyFill="1"/>
    <xf numFmtId="0" fontId="66" fillId="11" borderId="125" xfId="0" applyFont="1" applyFill="1" applyBorder="1" applyAlignment="1">
      <alignment horizontal="left" vertical="center" wrapText="1"/>
    </xf>
    <xf numFmtId="0" fontId="57" fillId="0" borderId="0" xfId="0" applyFont="1" applyAlignment="1">
      <alignment vertical="center" wrapText="1"/>
    </xf>
    <xf numFmtId="0" fontId="62" fillId="0" borderId="0" xfId="0" applyFont="1" applyAlignment="1">
      <alignment vertical="center" wrapText="1"/>
    </xf>
    <xf numFmtId="0" fontId="57" fillId="11" borderId="0" xfId="0" applyFont="1" applyFill="1" applyAlignment="1">
      <alignment vertical="center"/>
    </xf>
    <xf numFmtId="0" fontId="49" fillId="2" borderId="0" xfId="0" applyFont="1" applyFill="1" applyAlignment="1">
      <alignment horizontal="left"/>
    </xf>
    <xf numFmtId="0" fontId="56" fillId="9" borderId="0" xfId="0" applyFont="1" applyFill="1"/>
    <xf numFmtId="0" fontId="65" fillId="6" borderId="19" xfId="0" applyFont="1" applyFill="1" applyBorder="1" applyAlignment="1">
      <alignment horizontal="center" vertical="center" wrapText="1"/>
    </xf>
    <xf numFmtId="0" fontId="66" fillId="0" borderId="118" xfId="0" applyFont="1" applyBorder="1" applyAlignment="1">
      <alignment horizontal="left" vertical="center" wrapText="1"/>
    </xf>
    <xf numFmtId="0" fontId="62" fillId="11" borderId="0" xfId="0" applyFont="1" applyFill="1"/>
    <xf numFmtId="0" fontId="57" fillId="11" borderId="65" xfId="0" applyFont="1" applyFill="1" applyBorder="1" applyAlignment="1">
      <alignment horizontal="center"/>
    </xf>
    <xf numFmtId="0" fontId="57" fillId="11" borderId="58" xfId="0" applyFont="1" applyFill="1" applyBorder="1" applyAlignment="1">
      <alignment horizontal="center"/>
    </xf>
    <xf numFmtId="0" fontId="57" fillId="11" borderId="44" xfId="0" applyFont="1" applyFill="1" applyBorder="1" applyAlignment="1">
      <alignment horizontal="center"/>
    </xf>
    <xf numFmtId="0" fontId="72" fillId="0" borderId="0" xfId="0" applyFont="1" applyAlignment="1">
      <alignment horizontal="left"/>
    </xf>
    <xf numFmtId="0" fontId="73" fillId="0" borderId="0" xfId="0" applyFont="1" applyAlignment="1">
      <alignment wrapText="1"/>
    </xf>
    <xf numFmtId="0" fontId="74" fillId="0" borderId="0" xfId="0" applyFont="1"/>
    <xf numFmtId="0" fontId="54" fillId="0" borderId="105" xfId="0" applyFont="1" applyBorder="1" applyAlignment="1">
      <alignment horizontal="center" vertical="center" wrapText="1"/>
    </xf>
    <xf numFmtId="0" fontId="54" fillId="0" borderId="107" xfId="0" applyFont="1" applyBorder="1" applyAlignment="1">
      <alignment horizontal="center" vertical="center" wrapText="1"/>
    </xf>
    <xf numFmtId="0" fontId="57" fillId="11" borderId="1" xfId="0" applyFont="1" applyFill="1" applyBorder="1" applyAlignment="1">
      <alignment vertical="center" wrapText="1"/>
    </xf>
    <xf numFmtId="0" fontId="66" fillId="11" borderId="1" xfId="0" applyFont="1" applyFill="1" applyBorder="1" applyAlignment="1">
      <alignment vertical="center"/>
    </xf>
    <xf numFmtId="0" fontId="66" fillId="11" borderId="1" xfId="0" applyFont="1" applyFill="1" applyBorder="1" applyAlignment="1">
      <alignment horizontal="center" vertical="center"/>
    </xf>
    <xf numFmtId="0" fontId="66" fillId="11" borderId="1" xfId="0" applyFont="1" applyFill="1" applyBorder="1"/>
    <xf numFmtId="0" fontId="66" fillId="11" borderId="8" xfId="0" applyFont="1" applyFill="1" applyBorder="1"/>
    <xf numFmtId="0" fontId="66" fillId="11" borderId="9" xfId="0" applyFont="1" applyFill="1" applyBorder="1"/>
    <xf numFmtId="0" fontId="66" fillId="11" borderId="9" xfId="0" applyFont="1" applyFill="1" applyBorder="1" applyAlignment="1">
      <alignment horizontal="center"/>
    </xf>
    <xf numFmtId="0" fontId="66" fillId="11" borderId="9" xfId="0" applyFont="1" applyFill="1" applyBorder="1" applyAlignment="1">
      <alignment horizontal="center" vertical="center"/>
    </xf>
    <xf numFmtId="0" fontId="66" fillId="11" borderId="10" xfId="0" applyFont="1" applyFill="1" applyBorder="1"/>
    <xf numFmtId="0" fontId="66" fillId="11" borderId="12" xfId="0" applyFont="1" applyFill="1" applyBorder="1" applyAlignment="1">
      <alignment vertical="center" wrapText="1"/>
    </xf>
    <xf numFmtId="0" fontId="66" fillId="11" borderId="12" xfId="0" applyFont="1" applyFill="1" applyBorder="1" applyAlignment="1">
      <alignment vertical="center"/>
    </xf>
    <xf numFmtId="0" fontId="66" fillId="11" borderId="12" xfId="0" applyFont="1" applyFill="1" applyBorder="1" applyAlignment="1">
      <alignment horizontal="center" vertical="center"/>
    </xf>
    <xf numFmtId="0" fontId="66" fillId="11" borderId="1" xfId="0" applyFont="1" applyFill="1" applyBorder="1" applyAlignment="1">
      <alignment vertical="center" wrapText="1"/>
    </xf>
    <xf numFmtId="0" fontId="52" fillId="11" borderId="1" xfId="0" applyFont="1" applyFill="1" applyBorder="1"/>
    <xf numFmtId="0" fontId="57" fillId="11" borderId="1" xfId="0" applyFont="1" applyFill="1" applyBorder="1"/>
    <xf numFmtId="0" fontId="56" fillId="4" borderId="5" xfId="0" applyFont="1" applyFill="1" applyBorder="1"/>
    <xf numFmtId="0" fontId="56" fillId="4" borderId="3" xfId="0" applyFont="1" applyFill="1" applyBorder="1"/>
    <xf numFmtId="0" fontId="62" fillId="11" borderId="0" xfId="0" applyFont="1" applyFill="1" applyAlignment="1">
      <alignment horizontal="left" vertical="center" wrapText="1"/>
    </xf>
    <xf numFmtId="0" fontId="56" fillId="4" borderId="146" xfId="0" applyFont="1" applyFill="1" applyBorder="1"/>
    <xf numFmtId="0" fontId="56" fillId="4" borderId="2" xfId="0" applyFont="1" applyFill="1" applyBorder="1"/>
    <xf numFmtId="0" fontId="62" fillId="0" borderId="0" xfId="0" applyFont="1" applyAlignment="1">
      <alignment horizontal="left"/>
    </xf>
    <xf numFmtId="0" fontId="62" fillId="0" borderId="0" xfId="0" applyFont="1"/>
    <xf numFmtId="0" fontId="65" fillId="3" borderId="20" xfId="0" applyFont="1" applyFill="1" applyBorder="1" applyAlignment="1">
      <alignment horizontal="center" vertical="center" wrapText="1"/>
    </xf>
    <xf numFmtId="0" fontId="65" fillId="3" borderId="24" xfId="0" applyFont="1" applyFill="1" applyBorder="1" applyAlignment="1">
      <alignment horizontal="center" vertical="center" wrapText="1"/>
    </xf>
    <xf numFmtId="0" fontId="66" fillId="15" borderId="26" xfId="0" applyFont="1" applyFill="1" applyBorder="1" applyAlignment="1">
      <alignment horizontal="left" vertical="center" wrapText="1"/>
    </xf>
    <xf numFmtId="0" fontId="57" fillId="11" borderId="30" xfId="0" applyFont="1" applyFill="1" applyBorder="1"/>
    <xf numFmtId="0" fontId="66" fillId="15" borderId="64" xfId="0" applyFont="1" applyFill="1" applyBorder="1" applyAlignment="1">
      <alignment horizontal="left" vertical="center" wrapText="1"/>
    </xf>
    <xf numFmtId="0" fontId="57" fillId="11" borderId="66" xfId="0" applyFont="1" applyFill="1" applyBorder="1"/>
    <xf numFmtId="0" fontId="65" fillId="11" borderId="32" xfId="0" applyFont="1" applyFill="1" applyBorder="1" applyAlignment="1">
      <alignment horizontal="left" vertical="center" wrapText="1"/>
    </xf>
    <xf numFmtId="0" fontId="57" fillId="11" borderId="32" xfId="0" applyFont="1" applyFill="1" applyBorder="1" applyAlignment="1">
      <alignment horizontal="center" vertical="center"/>
    </xf>
    <xf numFmtId="0" fontId="57" fillId="11" borderId="33" xfId="0" applyFont="1" applyFill="1" applyBorder="1"/>
    <xf numFmtId="0" fontId="65" fillId="11" borderId="0" xfId="0" applyFont="1" applyFill="1" applyAlignment="1">
      <alignment horizontal="left" vertical="center" wrapText="1"/>
    </xf>
    <xf numFmtId="0" fontId="57" fillId="11" borderId="0" xfId="0" applyFont="1" applyFill="1" applyAlignment="1">
      <alignment horizontal="center"/>
    </xf>
    <xf numFmtId="0" fontId="66" fillId="0" borderId="64" xfId="0" applyFont="1" applyBorder="1" applyAlignment="1">
      <alignment horizontal="left" vertical="center" wrapText="1"/>
    </xf>
    <xf numFmtId="0" fontId="65" fillId="0" borderId="32" xfId="0" applyFont="1" applyBorder="1" applyAlignment="1">
      <alignment horizontal="left" vertical="center" wrapText="1"/>
    </xf>
    <xf numFmtId="0" fontId="65" fillId="0" borderId="0" xfId="0" applyFont="1" applyAlignment="1">
      <alignment horizontal="left" vertical="center" wrapText="1"/>
    </xf>
    <xf numFmtId="0" fontId="52" fillId="11" borderId="60" xfId="0" applyFont="1" applyFill="1" applyBorder="1" applyAlignment="1">
      <alignment horizontal="left" vertical="center" wrapText="1"/>
    </xf>
    <xf numFmtId="0" fontId="54" fillId="0" borderId="0" xfId="0" applyFont="1" applyAlignment="1">
      <alignment horizontal="center" vertical="center" wrapText="1"/>
    </xf>
    <xf numFmtId="0" fontId="56" fillId="11" borderId="12" xfId="0" applyFont="1" applyFill="1" applyBorder="1" applyAlignment="1">
      <alignment vertical="center" wrapText="1"/>
    </xf>
    <xf numFmtId="0" fontId="66" fillId="11" borderId="1" xfId="0" applyFont="1" applyFill="1" applyBorder="1" applyAlignment="1">
      <alignment horizontal="center" vertical="center" wrapText="1"/>
    </xf>
    <xf numFmtId="0" fontId="75" fillId="0" borderId="0" xfId="0" applyFont="1"/>
    <xf numFmtId="0" fontId="52" fillId="0" borderId="105" xfId="0" applyFont="1" applyBorder="1" applyAlignment="1">
      <alignment horizontal="center" vertical="center" wrapText="1"/>
    </xf>
    <xf numFmtId="0" fontId="52" fillId="0" borderId="107" xfId="0" applyFont="1" applyBorder="1" applyAlignment="1">
      <alignment horizontal="center" vertical="center" wrapText="1"/>
    </xf>
    <xf numFmtId="0" fontId="66" fillId="11" borderId="1" xfId="0" applyFont="1" applyFill="1" applyBorder="1" applyAlignment="1">
      <alignment horizontal="left" vertical="center" wrapText="1"/>
    </xf>
    <xf numFmtId="0" fontId="66" fillId="11" borderId="12" xfId="0" applyFont="1" applyFill="1" applyBorder="1"/>
    <xf numFmtId="0" fontId="66" fillId="11" borderId="50" xfId="0" applyFont="1" applyFill="1" applyBorder="1"/>
    <xf numFmtId="0" fontId="76" fillId="0" borderId="0" xfId="0" applyFont="1"/>
    <xf numFmtId="0" fontId="62" fillId="0" borderId="0" xfId="0" applyFont="1" applyAlignment="1">
      <alignment wrapText="1"/>
    </xf>
    <xf numFmtId="0" fontId="57" fillId="0" borderId="0" xfId="0" applyFont="1" applyAlignment="1">
      <alignment vertical="top" wrapText="1"/>
    </xf>
    <xf numFmtId="0" fontId="62" fillId="11" borderId="0" xfId="0" applyFont="1" applyFill="1" applyAlignment="1">
      <alignment vertical="center" wrapText="1"/>
    </xf>
    <xf numFmtId="0" fontId="66" fillId="11" borderId="26" xfId="0" applyFont="1" applyFill="1" applyBorder="1" applyAlignment="1">
      <alignment horizontal="left" vertical="center" wrapText="1"/>
    </xf>
    <xf numFmtId="0" fontId="73" fillId="0" borderId="0" xfId="0" applyFont="1" applyAlignment="1">
      <alignment horizontal="center" vertical="center"/>
    </xf>
    <xf numFmtId="0" fontId="73" fillId="0" borderId="0" xfId="0" applyFont="1"/>
    <xf numFmtId="0" fontId="62" fillId="0" borderId="0" xfId="0" applyFont="1" applyAlignment="1">
      <alignment horizontal="left" vertical="center"/>
    </xf>
    <xf numFmtId="0" fontId="62" fillId="0" borderId="0" xfId="0" applyFont="1" applyAlignment="1">
      <alignment vertical="center"/>
    </xf>
    <xf numFmtId="0" fontId="66" fillId="11" borderId="64" xfId="0" applyFont="1" applyFill="1" applyBorder="1" applyAlignment="1">
      <alignment horizontal="left" vertical="center" wrapText="1"/>
    </xf>
    <xf numFmtId="0" fontId="76" fillId="0" borderId="0" xfId="0" applyFont="1" applyAlignment="1">
      <alignment vertical="center" wrapText="1"/>
    </xf>
    <xf numFmtId="0" fontId="76" fillId="0" borderId="0" xfId="0" applyFont="1" applyAlignment="1">
      <alignment vertical="center"/>
    </xf>
    <xf numFmtId="0" fontId="66" fillId="11" borderId="1" xfId="0" applyFont="1" applyFill="1" applyBorder="1" applyAlignment="1">
      <alignment wrapText="1"/>
    </xf>
    <xf numFmtId="0" fontId="62" fillId="11" borderId="0" xfId="0" applyFont="1" applyFill="1" applyAlignment="1">
      <alignment vertical="center"/>
    </xf>
    <xf numFmtId="0" fontId="52" fillId="0" borderId="0" xfId="0" applyFont="1" applyAlignment="1">
      <alignment horizontal="center" vertical="center"/>
    </xf>
    <xf numFmtId="0" fontId="57" fillId="0" borderId="0" xfId="0" applyFont="1" applyAlignment="1">
      <alignment horizontal="left" wrapText="1"/>
    </xf>
    <xf numFmtId="0" fontId="66" fillId="16" borderId="64" xfId="0" applyFont="1" applyFill="1" applyBorder="1" applyAlignment="1">
      <alignment horizontal="left" vertical="center" wrapText="1"/>
    </xf>
    <xf numFmtId="0" fontId="66" fillId="16" borderId="26" xfId="0" applyFont="1" applyFill="1" applyBorder="1" applyAlignment="1">
      <alignment horizontal="left" vertical="center" wrapText="1"/>
    </xf>
    <xf numFmtId="0" fontId="66" fillId="11" borderId="15" xfId="0" applyFont="1" applyFill="1" applyBorder="1" applyAlignment="1">
      <alignment horizontal="center" vertical="center" wrapText="1"/>
    </xf>
    <xf numFmtId="0" fontId="66" fillId="11" borderId="15" xfId="0" applyFont="1" applyFill="1" applyBorder="1" applyAlignment="1">
      <alignment horizontal="center" vertical="center"/>
    </xf>
    <xf numFmtId="0" fontId="66" fillId="11" borderId="150" xfId="0" applyFont="1" applyFill="1" applyBorder="1" applyAlignment="1">
      <alignment horizontal="center" vertical="center" wrapText="1"/>
    </xf>
    <xf numFmtId="0" fontId="77" fillId="0" borderId="0" xfId="0" applyFont="1"/>
    <xf numFmtId="0" fontId="63" fillId="11" borderId="0" xfId="0" applyFont="1" applyFill="1" applyAlignment="1">
      <alignment horizontal="left"/>
    </xf>
    <xf numFmtId="0" fontId="67" fillId="11" borderId="32" xfId="0" applyFont="1" applyFill="1" applyBorder="1" applyAlignment="1">
      <alignment horizontal="center" vertical="center" wrapText="1"/>
    </xf>
    <xf numFmtId="0" fontId="54" fillId="0" borderId="12" xfId="0" applyFont="1" applyBorder="1" applyAlignment="1">
      <alignment horizontal="center" vertical="center" wrapText="1"/>
    </xf>
    <xf numFmtId="0" fontId="67" fillId="0" borderId="0" xfId="0" applyFont="1" applyAlignment="1">
      <alignment vertical="center"/>
    </xf>
    <xf numFmtId="0" fontId="78" fillId="0" borderId="0" xfId="0" applyFont="1" applyAlignment="1">
      <alignment vertical="center" wrapText="1"/>
    </xf>
    <xf numFmtId="0" fontId="66" fillId="7" borderId="9" xfId="0" applyFont="1" applyFill="1" applyBorder="1" applyAlignment="1">
      <alignment vertical="center"/>
    </xf>
    <xf numFmtId="0" fontId="56" fillId="0" borderId="0" xfId="0" applyFont="1" applyAlignment="1">
      <alignment horizontal="left"/>
    </xf>
    <xf numFmtId="0" fontId="56" fillId="0" borderId="0" xfId="0" applyFont="1"/>
    <xf numFmtId="0" fontId="56" fillId="11" borderId="0" xfId="0" applyFont="1" applyFill="1"/>
    <xf numFmtId="0" fontId="62" fillId="0" borderId="0" xfId="0" applyFont="1" applyAlignment="1">
      <alignment horizontal="center" vertical="center" wrapText="1"/>
    </xf>
    <xf numFmtId="0" fontId="52" fillId="11" borderId="156" xfId="0" applyFont="1" applyFill="1" applyBorder="1" applyAlignment="1">
      <alignment horizontal="center" vertical="center" wrapText="1"/>
    </xf>
    <xf numFmtId="0" fontId="66" fillId="0" borderId="1" xfId="0" applyFont="1" applyBorder="1" applyAlignment="1">
      <alignment horizontal="center" vertical="center"/>
    </xf>
    <xf numFmtId="0" fontId="66" fillId="0" borderId="1" xfId="0" applyFont="1" applyBorder="1"/>
    <xf numFmtId="0" fontId="66" fillId="0" borderId="8" xfId="0" applyFont="1" applyBorder="1"/>
    <xf numFmtId="0" fontId="65" fillId="0" borderId="9" xfId="0" applyFont="1" applyBorder="1"/>
    <xf numFmtId="0" fontId="66" fillId="0" borderId="9" xfId="0" applyFont="1" applyBorder="1"/>
    <xf numFmtId="0" fontId="65" fillId="0" borderId="9" xfId="0" applyFont="1" applyBorder="1" applyAlignment="1">
      <alignment horizontal="center" vertical="center"/>
    </xf>
    <xf numFmtId="0" fontId="66" fillId="0" borderId="10" xfId="0" applyFont="1" applyBorder="1"/>
    <xf numFmtId="0" fontId="49" fillId="2" borderId="3" xfId="0" applyFont="1" applyFill="1" applyBorder="1"/>
    <xf numFmtId="0" fontId="49" fillId="2" borderId="2" xfId="0" applyFont="1" applyFill="1" applyBorder="1"/>
    <xf numFmtId="0" fontId="49" fillId="2" borderId="2" xfId="0" applyFont="1" applyFill="1" applyBorder="1" applyAlignment="1">
      <alignment horizontal="left"/>
    </xf>
    <xf numFmtId="0" fontId="49" fillId="2" borderId="2" xfId="0" applyFont="1" applyFill="1" applyBorder="1" applyAlignment="1">
      <alignment horizontal="center"/>
    </xf>
    <xf numFmtId="0" fontId="60" fillId="4" borderId="3" xfId="0" applyFont="1" applyFill="1" applyBorder="1" applyAlignment="1">
      <alignment horizontal="center" vertical="center"/>
    </xf>
    <xf numFmtId="0" fontId="60" fillId="4" borderId="3" xfId="0" applyFont="1" applyFill="1" applyBorder="1" applyAlignment="1">
      <alignment horizontal="center" vertical="center" wrapText="1"/>
    </xf>
    <xf numFmtId="0" fontId="80" fillId="0" borderId="0" xfId="0" applyFont="1"/>
    <xf numFmtId="0" fontId="72" fillId="0" borderId="0" xfId="0" applyFont="1" applyAlignment="1">
      <alignment wrapText="1"/>
    </xf>
    <xf numFmtId="0" fontId="72" fillId="0" borderId="0" xfId="0" applyFont="1" applyAlignment="1">
      <alignment horizontal="center" vertical="center"/>
    </xf>
    <xf numFmtId="0" fontId="72" fillId="0" borderId="0" xfId="0" applyFont="1"/>
    <xf numFmtId="0" fontId="58" fillId="0" borderId="12" xfId="0" applyFont="1" applyBorder="1" applyAlignment="1">
      <alignment vertical="center" wrapText="1"/>
    </xf>
    <xf numFmtId="0" fontId="58" fillId="0" borderId="15" xfId="0" applyFont="1" applyBorder="1" applyAlignment="1">
      <alignment vertical="center" wrapText="1"/>
    </xf>
    <xf numFmtId="0" fontId="54" fillId="0" borderId="12" xfId="0" applyFont="1" applyBorder="1" applyAlignment="1">
      <alignment vertical="center" wrapText="1"/>
    </xf>
    <xf numFmtId="0" fontId="59" fillId="0" borderId="35" xfId="0" applyFont="1" applyBorder="1" applyAlignment="1">
      <alignment vertical="center" wrapText="1"/>
    </xf>
    <xf numFmtId="0" fontId="58" fillId="0" borderId="1" xfId="0" applyFont="1" applyBorder="1" applyAlignment="1">
      <alignment vertical="center" wrapText="1"/>
    </xf>
    <xf numFmtId="0" fontId="56" fillId="11" borderId="0" xfId="0" applyFont="1" applyFill="1" applyAlignment="1">
      <alignment horizontal="center" vertical="center"/>
    </xf>
    <xf numFmtId="0" fontId="57" fillId="0" borderId="1" xfId="0" applyFont="1" applyBorder="1" applyAlignment="1">
      <alignment horizontal="center"/>
    </xf>
    <xf numFmtId="0" fontId="58" fillId="0" borderId="0" xfId="0" applyFont="1" applyAlignment="1">
      <alignment horizontal="center" vertical="center" wrapText="1"/>
    </xf>
    <xf numFmtId="0" fontId="56" fillId="11" borderId="0" xfId="0" applyFont="1" applyFill="1" applyAlignment="1">
      <alignment wrapText="1"/>
    </xf>
    <xf numFmtId="0" fontId="56" fillId="11" borderId="121" xfId="0" applyFont="1" applyFill="1" applyBorder="1" applyAlignment="1">
      <alignment horizontal="left" vertical="center" wrapText="1"/>
    </xf>
    <xf numFmtId="0" fontId="56" fillId="11" borderId="29" xfId="0" applyFont="1" applyFill="1" applyBorder="1" applyAlignment="1">
      <alignment horizontal="left" vertical="center" wrapText="1"/>
    </xf>
    <xf numFmtId="0" fontId="56" fillId="11" borderId="128" xfId="0" applyFont="1" applyFill="1" applyBorder="1" applyAlignment="1">
      <alignment horizontal="left" vertical="center" wrapText="1"/>
    </xf>
    <xf numFmtId="0" fontId="65" fillId="11" borderId="163" xfId="0" applyFont="1" applyFill="1" applyBorder="1" applyAlignment="1">
      <alignment horizontal="left" vertical="center" wrapText="1"/>
    </xf>
    <xf numFmtId="0" fontId="68" fillId="6" borderId="79" xfId="0" applyFont="1" applyFill="1" applyBorder="1" applyAlignment="1">
      <alignment horizontal="center" vertical="center" wrapText="1"/>
    </xf>
    <xf numFmtId="0" fontId="49" fillId="2" borderId="34" xfId="0" applyFont="1" applyFill="1" applyBorder="1"/>
    <xf numFmtId="0" fontId="49" fillId="2" borderId="146" xfId="0" applyFont="1" applyFill="1" applyBorder="1"/>
    <xf numFmtId="0" fontId="52" fillId="11" borderId="1" xfId="0" applyFont="1" applyFill="1" applyBorder="1" applyAlignment="1">
      <alignment horizontal="left"/>
    </xf>
    <xf numFmtId="0" fontId="57" fillId="15" borderId="1" xfId="0" applyFont="1" applyFill="1" applyBorder="1" applyAlignment="1">
      <alignment horizontal="center"/>
    </xf>
    <xf numFmtId="0" fontId="82" fillId="0" borderId="0" xfId="0" applyFont="1"/>
    <xf numFmtId="0" fontId="57" fillId="15" borderId="6" xfId="0" applyFont="1" applyFill="1" applyBorder="1"/>
    <xf numFmtId="0" fontId="57" fillId="15" borderId="0" xfId="0" applyFont="1" applyFill="1"/>
    <xf numFmtId="0" fontId="84" fillId="2" borderId="3" xfId="0" applyFont="1" applyFill="1" applyBorder="1" applyAlignment="1">
      <alignment horizontal="left"/>
    </xf>
    <xf numFmtId="0" fontId="81" fillId="15" borderId="3" xfId="0" applyFont="1" applyFill="1" applyBorder="1" applyAlignment="1">
      <alignment horizontal="left"/>
    </xf>
    <xf numFmtId="0" fontId="81" fillId="15" borderId="4" xfId="0" applyFont="1" applyFill="1" applyBorder="1" applyAlignment="1">
      <alignment horizontal="left"/>
    </xf>
    <xf numFmtId="0" fontId="56" fillId="15" borderId="1" xfId="0" applyFont="1" applyFill="1" applyBorder="1" applyAlignment="1">
      <alignment horizontal="center" vertical="center"/>
    </xf>
    <xf numFmtId="0" fontId="84" fillId="2" borderId="0" xfId="0" applyFont="1" applyFill="1" applyAlignment="1">
      <alignment horizontal="left"/>
    </xf>
    <xf numFmtId="0" fontId="66" fillId="11" borderId="12" xfId="0" applyFont="1" applyFill="1" applyBorder="1" applyAlignment="1">
      <alignment horizontal="left" vertical="center" wrapText="1"/>
    </xf>
    <xf numFmtId="0" fontId="66" fillId="11" borderId="15" xfId="0" applyFont="1" applyFill="1" applyBorder="1" applyAlignment="1">
      <alignment horizontal="left" vertical="center" wrapText="1"/>
    </xf>
    <xf numFmtId="0" fontId="86" fillId="0" borderId="0" xfId="0" applyFont="1" applyAlignment="1">
      <alignment horizontal="left"/>
    </xf>
    <xf numFmtId="0" fontId="21" fillId="11" borderId="0" xfId="0" applyFont="1" applyFill="1"/>
    <xf numFmtId="164" fontId="0" fillId="0" borderId="0" xfId="0" applyNumberFormat="1"/>
    <xf numFmtId="164" fontId="21" fillId="0" borderId="0" xfId="0" applyNumberFormat="1" applyFont="1"/>
    <xf numFmtId="164" fontId="46" fillId="0" borderId="0" xfId="0" applyNumberFormat="1" applyFont="1" applyAlignment="1">
      <alignment horizontal="justify" vertical="center"/>
    </xf>
    <xf numFmtId="164" fontId="21" fillId="14" borderId="0" xfId="0" applyNumberFormat="1" applyFont="1" applyFill="1" applyAlignment="1">
      <alignment vertical="center" wrapText="1"/>
    </xf>
    <xf numFmtId="164" fontId="21" fillId="11" borderId="0" xfId="0" applyNumberFormat="1" applyFont="1" applyFill="1"/>
    <xf numFmtId="0" fontId="16" fillId="11" borderId="1" xfId="0" applyFont="1" applyFill="1" applyBorder="1" applyAlignment="1">
      <alignment vertical="center"/>
    </xf>
    <xf numFmtId="0" fontId="16" fillId="11" borderId="12" xfId="0" applyFont="1" applyFill="1" applyBorder="1" applyAlignment="1">
      <alignment vertical="center"/>
    </xf>
    <xf numFmtId="0" fontId="2" fillId="11" borderId="9" xfId="0" applyFont="1" applyFill="1" applyBorder="1"/>
    <xf numFmtId="0" fontId="21" fillId="11" borderId="0" xfId="0" applyFont="1" applyFill="1" applyAlignment="1">
      <alignment vertical="center" wrapText="1"/>
    </xf>
    <xf numFmtId="0" fontId="59" fillId="0" borderId="0" xfId="0" applyFont="1" applyAlignment="1">
      <alignment horizontal="left"/>
    </xf>
    <xf numFmtId="0" fontId="17" fillId="11" borderId="0" xfId="0" applyFont="1" applyFill="1" applyAlignment="1">
      <alignment vertical="center"/>
    </xf>
    <xf numFmtId="0" fontId="17" fillId="11" borderId="0" xfId="0" applyFont="1" applyFill="1"/>
    <xf numFmtId="0" fontId="22" fillId="11" borderId="0" xfId="0" applyFont="1" applyFill="1" applyAlignment="1">
      <alignment horizontal="center" vertical="center"/>
    </xf>
    <xf numFmtId="0" fontId="22" fillId="11" borderId="70" xfId="0" applyFont="1" applyFill="1" applyBorder="1" applyAlignment="1">
      <alignment horizontal="left" vertical="center" wrapText="1"/>
    </xf>
    <xf numFmtId="0" fontId="0" fillId="11" borderId="0" xfId="0" applyFill="1" applyAlignment="1">
      <alignment horizontal="center" vertical="center"/>
    </xf>
    <xf numFmtId="0" fontId="2" fillId="11" borderId="1" xfId="0" applyFont="1" applyFill="1" applyBorder="1" applyAlignment="1">
      <alignment vertical="center" wrapText="1"/>
    </xf>
    <xf numFmtId="0" fontId="2" fillId="11" borderId="1" xfId="0" applyFont="1" applyFill="1" applyBorder="1" applyAlignment="1">
      <alignment vertical="center"/>
    </xf>
    <xf numFmtId="0" fontId="2" fillId="11" borderId="1" xfId="0" applyFont="1" applyFill="1" applyBorder="1" applyAlignment="1">
      <alignment horizontal="center" vertical="center"/>
    </xf>
    <xf numFmtId="0" fontId="2" fillId="11" borderId="1" xfId="0" applyFont="1" applyFill="1" applyBorder="1"/>
    <xf numFmtId="0" fontId="2" fillId="11" borderId="8" xfId="0" applyFont="1" applyFill="1" applyBorder="1"/>
    <xf numFmtId="0" fontId="67" fillId="11" borderId="0" xfId="0" applyFont="1" applyFill="1"/>
    <xf numFmtId="0" fontId="52" fillId="11" borderId="38" xfId="0" applyFont="1" applyFill="1" applyBorder="1" applyAlignment="1">
      <alignment horizontal="center" wrapText="1"/>
    </xf>
    <xf numFmtId="0" fontId="87" fillId="11" borderId="0" xfId="0" applyFont="1" applyFill="1"/>
    <xf numFmtId="0" fontId="88" fillId="11" borderId="0" xfId="0" applyFont="1" applyFill="1"/>
    <xf numFmtId="0" fontId="89" fillId="11" borderId="0" xfId="0" applyFont="1" applyFill="1" applyAlignment="1">
      <alignment horizontal="center" vertical="center" textRotation="90" wrapText="1"/>
    </xf>
    <xf numFmtId="0" fontId="90" fillId="11" borderId="0" xfId="0" applyFont="1" applyFill="1" applyAlignment="1">
      <alignment horizontal="left" vertical="center" wrapText="1"/>
    </xf>
    <xf numFmtId="0" fontId="88" fillId="11" borderId="0" xfId="0" applyFont="1" applyFill="1" applyAlignment="1">
      <alignment horizontal="center" vertical="center"/>
    </xf>
    <xf numFmtId="0" fontId="63" fillId="0" borderId="0" xfId="0" applyFont="1"/>
    <xf numFmtId="0" fontId="91" fillId="0" borderId="0" xfId="0" applyFont="1"/>
    <xf numFmtId="0" fontId="63" fillId="0" borderId="0" xfId="0" applyFont="1" applyAlignment="1">
      <alignment horizontal="center" vertical="center" wrapText="1"/>
    </xf>
    <xf numFmtId="0" fontId="28" fillId="0" borderId="0" xfId="0" applyFont="1"/>
    <xf numFmtId="0" fontId="28" fillId="0" borderId="0" xfId="0" applyFont="1" applyAlignment="1">
      <alignment wrapText="1"/>
    </xf>
    <xf numFmtId="0" fontId="91" fillId="0" borderId="0" xfId="0" applyFont="1" applyAlignment="1">
      <alignment horizontal="left"/>
    </xf>
    <xf numFmtId="0" fontId="28" fillId="0" borderId="0" xfId="0" applyFont="1" applyAlignment="1">
      <alignment horizontal="center" vertical="center"/>
    </xf>
    <xf numFmtId="0" fontId="92" fillId="0" borderId="0" xfId="0" applyFont="1"/>
    <xf numFmtId="0" fontId="93" fillId="0" borderId="0" xfId="0" applyFont="1" applyAlignment="1">
      <alignment horizontal="left"/>
    </xf>
    <xf numFmtId="0" fontId="94" fillId="0" borderId="0" xfId="0" applyFont="1"/>
    <xf numFmtId="0" fontId="95" fillId="0" borderId="0" xfId="0" applyFont="1" applyAlignment="1">
      <alignment horizontal="left"/>
    </xf>
    <xf numFmtId="0" fontId="96" fillId="0" borderId="0" xfId="0" applyFont="1" applyAlignment="1">
      <alignment horizontal="left"/>
    </xf>
    <xf numFmtId="0" fontId="97" fillId="0" borderId="0" xfId="0" applyFont="1"/>
    <xf numFmtId="0" fontId="57" fillId="9" borderId="146" xfId="0" applyFont="1" applyFill="1" applyBorder="1"/>
    <xf numFmtId="0" fontId="57" fillId="9" borderId="2" xfId="0" applyFont="1" applyFill="1" applyBorder="1"/>
    <xf numFmtId="0" fontId="57" fillId="9" borderId="15" xfId="0" applyFont="1" applyFill="1" applyBorder="1"/>
    <xf numFmtId="0" fontId="57" fillId="9" borderId="1" xfId="0" applyFont="1" applyFill="1" applyBorder="1"/>
    <xf numFmtId="0" fontId="83" fillId="9" borderId="5" xfId="0" applyFont="1" applyFill="1" applyBorder="1"/>
    <xf numFmtId="0" fontId="83" fillId="9" borderId="3" xfId="0" applyFont="1" applyFill="1" applyBorder="1"/>
    <xf numFmtId="0" fontId="22" fillId="11" borderId="71" xfId="0" applyFont="1" applyFill="1" applyBorder="1" applyAlignment="1">
      <alignment horizontal="center" vertical="center" wrapText="1"/>
    </xf>
    <xf numFmtId="0" fontId="51" fillId="2" borderId="0" xfId="0" applyFont="1" applyFill="1" applyAlignment="1">
      <alignment horizontal="center" vertical="center"/>
    </xf>
    <xf numFmtId="0" fontId="54" fillId="0" borderId="25" xfId="0" applyFont="1" applyBorder="1" applyAlignment="1">
      <alignment horizontal="center" vertical="center" wrapText="1"/>
    </xf>
    <xf numFmtId="0" fontId="54" fillId="0" borderId="19" xfId="0" applyFont="1" applyBorder="1" applyAlignment="1">
      <alignment horizontal="center" vertical="center" wrapText="1"/>
    </xf>
    <xf numFmtId="0" fontId="58" fillId="0" borderId="1" xfId="0" applyFont="1" applyBorder="1" applyAlignment="1">
      <alignment horizontal="center" vertical="center" wrapText="1"/>
    </xf>
    <xf numFmtId="0" fontId="54" fillId="0" borderId="12" xfId="0" applyFont="1" applyBorder="1" applyAlignment="1">
      <alignment horizontal="center" vertical="center" wrapText="1"/>
    </xf>
    <xf numFmtId="0" fontId="59" fillId="0" borderId="35" xfId="0" applyFont="1" applyBorder="1" applyAlignment="1">
      <alignment horizontal="center" vertical="center" wrapText="1"/>
    </xf>
    <xf numFmtId="0" fontId="51" fillId="2" borderId="0" xfId="0" applyFont="1" applyFill="1" applyAlignment="1">
      <alignment horizontal="center" vertical="center" wrapText="1"/>
    </xf>
    <xf numFmtId="0" fontId="52" fillId="12" borderId="12" xfId="0" applyFont="1" applyFill="1" applyBorder="1" applyAlignment="1">
      <alignment horizontal="center" vertical="center" wrapText="1"/>
    </xf>
    <xf numFmtId="0" fontId="52" fillId="12" borderId="15" xfId="0" applyFont="1" applyFill="1" applyBorder="1" applyAlignment="1">
      <alignment horizontal="center" vertical="center" wrapText="1"/>
    </xf>
    <xf numFmtId="0" fontId="58" fillId="0" borderId="12" xfId="0" applyFont="1" applyBorder="1" applyAlignment="1">
      <alignment horizontal="center" vertical="center" wrapText="1"/>
    </xf>
    <xf numFmtId="0" fontId="58" fillId="0" borderId="15" xfId="0" applyFont="1" applyBorder="1" applyAlignment="1">
      <alignment horizontal="center" vertical="center" wrapText="1"/>
    </xf>
    <xf numFmtId="0" fontId="52" fillId="12" borderId="12" xfId="0" applyFont="1" applyFill="1" applyBorder="1" applyAlignment="1">
      <alignment horizontal="center" vertical="center"/>
    </xf>
    <xf numFmtId="0" fontId="52" fillId="12" borderId="15" xfId="0" applyFont="1" applyFill="1" applyBorder="1" applyAlignment="1">
      <alignment horizontal="center" vertical="center"/>
    </xf>
    <xf numFmtId="0" fontId="57" fillId="9" borderId="3" xfId="0" applyFont="1" applyFill="1" applyBorder="1" applyAlignment="1">
      <alignment horizontal="left"/>
    </xf>
    <xf numFmtId="0" fontId="57" fillId="9" borderId="2" xfId="0" applyFont="1" applyFill="1" applyBorder="1" applyAlignment="1">
      <alignment horizontal="left"/>
    </xf>
    <xf numFmtId="0" fontId="57" fillId="11" borderId="1" xfId="0" applyFont="1" applyFill="1" applyBorder="1" applyAlignment="1">
      <alignment horizontal="left" vertical="top" wrapText="1"/>
    </xf>
    <xf numFmtId="0" fontId="60" fillId="11" borderId="1" xfId="0" applyFont="1" applyFill="1" applyBorder="1" applyAlignment="1">
      <alignment horizontal="left" vertical="center"/>
    </xf>
    <xf numFmtId="0" fontId="58" fillId="4" borderId="5" xfId="0" applyFont="1" applyFill="1" applyBorder="1" applyAlignment="1">
      <alignment horizontal="left" vertical="center" wrapText="1"/>
    </xf>
    <xf numFmtId="0" fontId="58" fillId="4" borderId="6" xfId="0" applyFont="1" applyFill="1" applyBorder="1" applyAlignment="1">
      <alignment horizontal="left" vertical="center" wrapText="1"/>
    </xf>
    <xf numFmtId="0" fontId="58" fillId="4" borderId="7" xfId="0" applyFont="1" applyFill="1" applyBorder="1" applyAlignment="1">
      <alignment horizontal="left" vertical="center" wrapText="1"/>
    </xf>
    <xf numFmtId="0" fontId="60" fillId="11" borderId="1" xfId="0" applyFont="1" applyFill="1" applyBorder="1" applyAlignment="1">
      <alignment horizontal="center" vertical="center" wrapText="1"/>
    </xf>
    <xf numFmtId="0" fontId="69" fillId="11" borderId="12" xfId="0" applyFont="1" applyFill="1" applyBorder="1" applyAlignment="1">
      <alignment horizontal="left" vertical="center"/>
    </xf>
    <xf numFmtId="0" fontId="69" fillId="11" borderId="35" xfId="0" applyFont="1" applyFill="1" applyBorder="1" applyAlignment="1">
      <alignment horizontal="left" vertical="center"/>
    </xf>
    <xf numFmtId="0" fontId="69" fillId="11" borderId="15" xfId="0" applyFont="1" applyFill="1" applyBorder="1" applyAlignment="1">
      <alignment horizontal="left" vertical="center"/>
    </xf>
    <xf numFmtId="0" fontId="58" fillId="0" borderId="164" xfId="0" applyFont="1" applyBorder="1" applyAlignment="1">
      <alignment horizontal="center" vertical="center" wrapText="1"/>
    </xf>
    <xf numFmtId="0" fontId="58" fillId="0" borderId="165" xfId="0" applyFont="1" applyBorder="1" applyAlignment="1">
      <alignment horizontal="center" vertical="center" wrapText="1"/>
    </xf>
    <xf numFmtId="0" fontId="58" fillId="0" borderId="166" xfId="0" applyFont="1" applyBorder="1" applyAlignment="1">
      <alignment horizontal="center" vertical="center" wrapText="1"/>
    </xf>
    <xf numFmtId="0" fontId="69" fillId="11" borderId="5" xfId="0" applyFont="1" applyFill="1" applyBorder="1" applyAlignment="1">
      <alignment horizontal="left" vertical="center"/>
    </xf>
    <xf numFmtId="0" fontId="69" fillId="11" borderId="6" xfId="0" applyFont="1" applyFill="1" applyBorder="1" applyAlignment="1">
      <alignment horizontal="left" vertical="center"/>
    </xf>
    <xf numFmtId="0" fontId="69" fillId="11" borderId="7" xfId="0" applyFont="1" applyFill="1" applyBorder="1" applyAlignment="1">
      <alignment horizontal="left" vertical="center"/>
    </xf>
    <xf numFmtId="0" fontId="67" fillId="3" borderId="3" xfId="0" applyFont="1" applyFill="1" applyBorder="1" applyAlignment="1">
      <alignment horizontal="center" vertical="center"/>
    </xf>
    <xf numFmtId="0" fontId="67" fillId="3" borderId="4" xfId="0" applyFont="1" applyFill="1" applyBorder="1" applyAlignment="1">
      <alignment horizontal="center" vertical="center"/>
    </xf>
    <xf numFmtId="0" fontId="67" fillId="3" borderId="2" xfId="0" applyFont="1" applyFill="1" applyBorder="1" applyAlignment="1">
      <alignment horizontal="center" vertical="center"/>
    </xf>
    <xf numFmtId="0" fontId="67" fillId="3" borderId="34" xfId="0" applyFont="1" applyFill="1" applyBorder="1" applyAlignment="1">
      <alignment horizontal="center" vertical="center"/>
    </xf>
    <xf numFmtId="0" fontId="67" fillId="3" borderId="146" xfId="0" applyFont="1" applyFill="1" applyBorder="1" applyAlignment="1">
      <alignment horizontal="center" vertical="center"/>
    </xf>
    <xf numFmtId="0" fontId="65" fillId="3" borderId="115" xfId="0" applyFont="1" applyFill="1" applyBorder="1" applyAlignment="1">
      <alignment horizontal="center" vertical="center"/>
    </xf>
    <xf numFmtId="0" fontId="66" fillId="11" borderId="27" xfId="0" applyFont="1" applyFill="1" applyBorder="1" applyAlignment="1">
      <alignment horizontal="center"/>
    </xf>
    <xf numFmtId="0" fontId="66" fillId="11" borderId="28" xfId="0" applyFont="1" applyFill="1" applyBorder="1" applyAlignment="1">
      <alignment horizontal="center"/>
    </xf>
    <xf numFmtId="0" fontId="66" fillId="11" borderId="29" xfId="0" applyFont="1" applyFill="1" applyBorder="1" applyAlignment="1">
      <alignment horizontal="center"/>
    </xf>
    <xf numFmtId="0" fontId="66" fillId="11" borderId="127" xfId="0" applyFont="1" applyFill="1" applyBorder="1" applyAlignment="1">
      <alignment horizontal="center" vertical="center" wrapText="1"/>
    </xf>
    <xf numFmtId="0" fontId="66" fillId="11" borderId="55" xfId="0" applyFont="1" applyFill="1" applyBorder="1" applyAlignment="1">
      <alignment horizontal="center" vertical="center" wrapText="1"/>
    </xf>
    <xf numFmtId="0" fontId="66" fillId="11" borderId="128" xfId="0" applyFont="1" applyFill="1" applyBorder="1" applyAlignment="1">
      <alignment horizontal="center" vertical="center" wrapText="1"/>
    </xf>
    <xf numFmtId="0" fontId="67" fillId="11" borderId="117" xfId="0" applyFont="1" applyFill="1" applyBorder="1" applyAlignment="1">
      <alignment horizontal="center"/>
    </xf>
    <xf numFmtId="0" fontId="69" fillId="0" borderId="89" xfId="0" applyFont="1" applyBorder="1" applyAlignment="1">
      <alignment horizontal="center" vertical="center" wrapText="1"/>
    </xf>
    <xf numFmtId="0" fontId="69" fillId="0" borderId="99" xfId="0" applyFont="1" applyBorder="1" applyAlignment="1">
      <alignment horizontal="center" vertical="center"/>
    </xf>
    <xf numFmtId="0" fontId="57" fillId="11" borderId="120" xfId="0" applyFont="1" applyFill="1" applyBorder="1" applyAlignment="1">
      <alignment horizontal="center"/>
    </xf>
    <xf numFmtId="0" fontId="57" fillId="11" borderId="51" xfId="0" applyFont="1" applyFill="1" applyBorder="1" applyAlignment="1">
      <alignment horizontal="center"/>
    </xf>
    <xf numFmtId="0" fontId="57" fillId="11" borderId="121" xfId="0" applyFont="1" applyFill="1" applyBorder="1" applyAlignment="1">
      <alignment horizontal="center"/>
    </xf>
    <xf numFmtId="0" fontId="57" fillId="11" borderId="126" xfId="0" applyFont="1" applyFill="1" applyBorder="1" applyAlignment="1">
      <alignment horizontal="center"/>
    </xf>
    <xf numFmtId="0" fontId="69" fillId="9" borderId="5" xfId="0" applyFont="1" applyFill="1" applyBorder="1" applyAlignment="1">
      <alignment horizontal="left" vertical="center"/>
    </xf>
    <xf numFmtId="0" fontId="69" fillId="9" borderId="6" xfId="0" applyFont="1" applyFill="1" applyBorder="1" applyAlignment="1">
      <alignment horizontal="left" vertical="center"/>
    </xf>
    <xf numFmtId="0" fontId="69" fillId="9" borderId="7" xfId="0" applyFont="1" applyFill="1" applyBorder="1" applyAlignment="1">
      <alignment horizontal="left" vertical="center"/>
    </xf>
    <xf numFmtId="0" fontId="69" fillId="9" borderId="12" xfId="0" applyFont="1" applyFill="1" applyBorder="1" applyAlignment="1">
      <alignment horizontal="left" vertical="center"/>
    </xf>
    <xf numFmtId="0" fontId="69" fillId="9" borderId="35" xfId="0" applyFont="1" applyFill="1" applyBorder="1" applyAlignment="1">
      <alignment horizontal="left" vertical="center"/>
    </xf>
    <xf numFmtId="0" fontId="69" fillId="9" borderId="15" xfId="0" applyFont="1" applyFill="1" applyBorder="1" applyAlignment="1">
      <alignment horizontal="left" vertical="center"/>
    </xf>
    <xf numFmtId="0" fontId="84" fillId="2" borderId="3" xfId="0" applyFont="1" applyFill="1" applyBorder="1" applyAlignment="1">
      <alignment horizontal="left" wrapText="1"/>
    </xf>
    <xf numFmtId="0" fontId="49" fillId="2" borderId="4" xfId="0" applyFont="1" applyFill="1" applyBorder="1" applyAlignment="1">
      <alignment horizontal="left" wrapText="1"/>
    </xf>
    <xf numFmtId="0" fontId="69" fillId="4" borderId="3" xfId="0" applyFont="1" applyFill="1" applyBorder="1" applyAlignment="1">
      <alignment vertical="center" wrapText="1"/>
    </xf>
    <xf numFmtId="0" fontId="69" fillId="4" borderId="2" xfId="0" applyFont="1" applyFill="1" applyBorder="1" applyAlignment="1">
      <alignment vertical="center" wrapText="1"/>
    </xf>
    <xf numFmtId="0" fontId="57" fillId="5" borderId="1" xfId="0" applyFont="1" applyFill="1" applyBorder="1" applyAlignment="1">
      <alignment horizontal="left" vertical="center"/>
    </xf>
    <xf numFmtId="0" fontId="56" fillId="0" borderId="162" xfId="0" applyFont="1" applyBorder="1" applyAlignment="1">
      <alignment horizontal="left" vertical="center" wrapText="1"/>
    </xf>
    <xf numFmtId="0" fontId="56" fillId="0" borderId="4" xfId="0" applyFont="1" applyBorder="1" applyAlignment="1">
      <alignment horizontal="left" vertical="center" wrapText="1"/>
    </xf>
    <xf numFmtId="0" fontId="56" fillId="0" borderId="92" xfId="0" applyFont="1" applyBorder="1" applyAlignment="1">
      <alignment horizontal="left" vertical="center" wrapText="1"/>
    </xf>
    <xf numFmtId="0" fontId="69" fillId="4" borderId="3" xfId="0" applyFont="1" applyFill="1" applyBorder="1" applyAlignment="1">
      <alignment horizontal="left" vertical="center" wrapText="1"/>
    </xf>
    <xf numFmtId="0" fontId="69" fillId="4" borderId="2" xfId="0" applyFont="1" applyFill="1" applyBorder="1" applyAlignment="1">
      <alignment horizontal="left" vertical="center" wrapText="1"/>
    </xf>
    <xf numFmtId="0" fontId="71" fillId="0" borderId="1" xfId="0" applyFont="1" applyBorder="1" applyAlignment="1">
      <alignment horizontal="center" vertical="center" wrapText="1"/>
    </xf>
    <xf numFmtId="0" fontId="63" fillId="0" borderId="1" xfId="0" applyFont="1" applyBorder="1" applyAlignment="1">
      <alignment horizontal="left" vertical="center" wrapText="1"/>
    </xf>
    <xf numFmtId="0" fontId="65" fillId="3" borderId="147" xfId="0" applyFont="1" applyFill="1" applyBorder="1" applyAlignment="1">
      <alignment horizontal="center" vertical="center"/>
    </xf>
    <xf numFmtId="0" fontId="65" fillId="3" borderId="148" xfId="0" applyFont="1" applyFill="1" applyBorder="1" applyAlignment="1">
      <alignment horizontal="center" vertical="center"/>
    </xf>
    <xf numFmtId="0" fontId="65" fillId="3" borderId="149" xfId="0" applyFont="1" applyFill="1" applyBorder="1" applyAlignment="1">
      <alignment horizontal="center" vertical="center"/>
    </xf>
    <xf numFmtId="0" fontId="56" fillId="0" borderId="99" xfId="0" applyFont="1" applyBorder="1" applyAlignment="1">
      <alignment horizontal="left" vertical="center" wrapText="1"/>
    </xf>
    <xf numFmtId="0" fontId="56" fillId="0" borderId="100" xfId="0" applyFont="1" applyBorder="1" applyAlignment="1">
      <alignment horizontal="left" vertical="center" wrapText="1"/>
    </xf>
    <xf numFmtId="0" fontId="56" fillId="0" borderId="101" xfId="0" applyFont="1" applyBorder="1" applyAlignment="1">
      <alignment horizontal="left" vertical="center" wrapText="1"/>
    </xf>
    <xf numFmtId="0" fontId="56" fillId="0" borderId="55" xfId="0" applyFont="1" applyBorder="1" applyAlignment="1">
      <alignment vertical="center" wrapText="1"/>
    </xf>
    <xf numFmtId="0" fontId="56" fillId="0" borderId="56" xfId="0" applyFont="1" applyBorder="1" applyAlignment="1">
      <alignment vertical="center" wrapText="1"/>
    </xf>
    <xf numFmtId="0" fontId="56" fillId="11" borderId="28" xfId="0" applyFont="1" applyFill="1" applyBorder="1" applyAlignment="1">
      <alignment horizontal="left" vertical="center" wrapText="1"/>
    </xf>
    <xf numFmtId="0" fontId="56" fillId="11" borderId="53" xfId="0" applyFont="1" applyFill="1" applyBorder="1" applyAlignment="1">
      <alignment horizontal="left" vertical="center" wrapText="1"/>
    </xf>
    <xf numFmtId="0" fontId="56" fillId="0" borderId="51" xfId="0" applyFont="1" applyBorder="1" applyAlignment="1">
      <alignment vertical="center" wrapText="1"/>
    </xf>
    <xf numFmtId="0" fontId="56" fillId="0" borderId="52" xfId="0" applyFont="1" applyBorder="1" applyAlignment="1">
      <alignment vertical="center" wrapText="1"/>
    </xf>
    <xf numFmtId="0" fontId="56" fillId="11" borderId="28" xfId="0" applyFont="1" applyFill="1" applyBorder="1" applyAlignment="1">
      <alignment vertical="center" wrapText="1"/>
    </xf>
    <xf numFmtId="0" fontId="56" fillId="11" borderId="53" xfId="0" applyFont="1" applyFill="1" applyBorder="1" applyAlignment="1">
      <alignment vertical="center" wrapText="1"/>
    </xf>
    <xf numFmtId="0" fontId="54" fillId="11" borderId="42" xfId="0" applyFont="1" applyFill="1" applyBorder="1" applyAlignment="1">
      <alignment horizontal="center" vertical="center" wrapText="1"/>
    </xf>
    <xf numFmtId="0" fontId="54" fillId="11" borderId="77" xfId="0" applyFont="1" applyFill="1" applyBorder="1" applyAlignment="1">
      <alignment horizontal="center" vertical="center" wrapText="1"/>
    </xf>
    <xf numFmtId="0" fontId="54" fillId="11" borderId="41" xfId="0" applyFont="1" applyFill="1" applyBorder="1" applyAlignment="1">
      <alignment horizontal="center" vertical="center" wrapText="1"/>
    </xf>
    <xf numFmtId="0" fontId="54" fillId="11" borderId="61" xfId="0" applyFont="1" applyFill="1" applyBorder="1" applyAlignment="1">
      <alignment horizontal="center" vertical="center" wrapText="1"/>
    </xf>
    <xf numFmtId="0" fontId="54" fillId="11" borderId="151" xfId="0" applyFont="1" applyFill="1" applyBorder="1" applyAlignment="1">
      <alignment horizontal="center" vertical="center" wrapText="1"/>
    </xf>
    <xf numFmtId="0" fontId="54" fillId="11" borderId="78" xfId="0" applyFont="1" applyFill="1" applyBorder="1" applyAlignment="1">
      <alignment horizontal="center" vertical="center" wrapText="1"/>
    </xf>
    <xf numFmtId="0" fontId="54" fillId="0" borderId="104" xfId="0" applyFont="1" applyBorder="1" applyAlignment="1">
      <alignment horizontal="center" vertical="center" wrapText="1"/>
    </xf>
    <xf numFmtId="0" fontId="54" fillId="0" borderId="105" xfId="0" applyFont="1" applyBorder="1" applyAlignment="1">
      <alignment horizontal="center" vertical="center" wrapText="1"/>
    </xf>
    <xf numFmtId="0" fontId="56" fillId="0" borderId="16" xfId="0" applyFont="1" applyBorder="1" applyAlignment="1">
      <alignment horizontal="left" vertical="center" wrapText="1"/>
    </xf>
    <xf numFmtId="0" fontId="56" fillId="0" borderId="13" xfId="0" applyFont="1" applyBorder="1" applyAlignment="1">
      <alignment horizontal="left" vertical="center" wrapText="1"/>
    </xf>
    <xf numFmtId="0" fontId="56" fillId="0" borderId="17" xfId="0" applyFont="1" applyBorder="1" applyAlignment="1">
      <alignment horizontal="left" vertical="center" wrapText="1"/>
    </xf>
    <xf numFmtId="0" fontId="56" fillId="0" borderId="43" xfId="0" applyFont="1" applyBorder="1" applyAlignment="1">
      <alignment horizontal="left" vertical="center" wrapText="1"/>
    </xf>
    <xf numFmtId="0" fontId="56" fillId="0" borderId="28" xfId="0" applyFont="1" applyBorder="1" applyAlignment="1">
      <alignment horizontal="left" vertical="center" wrapText="1"/>
    </xf>
    <xf numFmtId="0" fontId="56" fillId="0" borderId="53" xfId="0" applyFont="1" applyBorder="1" applyAlignment="1">
      <alignment horizontal="left" vertical="center" wrapText="1"/>
    </xf>
    <xf numFmtId="0" fontId="58" fillId="0" borderId="43" xfId="0" applyFont="1" applyBorder="1" applyAlignment="1">
      <alignment horizontal="center" vertical="center" wrapText="1"/>
    </xf>
    <xf numFmtId="0" fontId="58" fillId="0" borderId="83" xfId="0" applyFont="1" applyBorder="1" applyAlignment="1">
      <alignment horizontal="center" vertical="center" wrapText="1"/>
    </xf>
    <xf numFmtId="0" fontId="57" fillId="11" borderId="26" xfId="0" applyFont="1" applyFill="1" applyBorder="1" applyAlignment="1">
      <alignment horizontal="center"/>
    </xf>
    <xf numFmtId="0" fontId="57" fillId="11" borderId="143" xfId="0" applyFont="1" applyFill="1" applyBorder="1" applyAlignment="1">
      <alignment horizontal="center"/>
    </xf>
    <xf numFmtId="0" fontId="65" fillId="3" borderId="140" xfId="0" applyFont="1" applyFill="1" applyBorder="1" applyAlignment="1">
      <alignment horizontal="center" vertical="center"/>
    </xf>
    <xf numFmtId="0" fontId="65" fillId="3" borderId="109" xfId="0" applyFont="1" applyFill="1" applyBorder="1" applyAlignment="1">
      <alignment horizontal="center" vertical="center"/>
    </xf>
    <xf numFmtId="0" fontId="65" fillId="3" borderId="141" xfId="0" applyFont="1" applyFill="1" applyBorder="1" applyAlignment="1">
      <alignment horizontal="center" vertical="center"/>
    </xf>
    <xf numFmtId="0" fontId="69" fillId="0" borderId="16" xfId="0" applyFont="1" applyBorder="1" applyAlignment="1">
      <alignment horizontal="center" vertical="center" wrapText="1"/>
    </xf>
    <xf numFmtId="0" fontId="69" fillId="0" borderId="14" xfId="0" applyFont="1" applyBorder="1" applyAlignment="1">
      <alignment horizontal="center" vertical="center"/>
    </xf>
    <xf numFmtId="0" fontId="69" fillId="0" borderId="18" xfId="0" applyFont="1" applyBorder="1" applyAlignment="1">
      <alignment horizontal="center" vertical="center"/>
    </xf>
    <xf numFmtId="0" fontId="49" fillId="2" borderId="2" xfId="0" applyFont="1" applyFill="1" applyBorder="1" applyAlignment="1">
      <alignment horizontal="left" wrapText="1"/>
    </xf>
    <xf numFmtId="0" fontId="58" fillId="0" borderId="35" xfId="0" applyFont="1" applyBorder="1" applyAlignment="1">
      <alignment horizontal="center" vertical="center" wrapText="1"/>
    </xf>
    <xf numFmtId="0" fontId="65" fillId="3" borderId="132" xfId="0" applyFont="1" applyFill="1" applyBorder="1" applyAlignment="1">
      <alignment horizontal="center" vertical="center"/>
    </xf>
    <xf numFmtId="0" fontId="58" fillId="0" borderId="79" xfId="0" applyFont="1" applyBorder="1" applyAlignment="1">
      <alignment horizontal="center" vertical="center" wrapText="1"/>
    </xf>
    <xf numFmtId="0" fontId="58" fillId="0" borderId="75" xfId="0" applyFont="1" applyBorder="1" applyAlignment="1">
      <alignment horizontal="center" vertical="center" wrapText="1"/>
    </xf>
    <xf numFmtId="0" fontId="58" fillId="0" borderId="76" xfId="0" applyFont="1" applyBorder="1" applyAlignment="1">
      <alignment horizontal="center" vertical="center" wrapText="1"/>
    </xf>
    <xf numFmtId="0" fontId="57" fillId="11" borderId="119" xfId="0" applyFont="1" applyFill="1" applyBorder="1" applyAlignment="1">
      <alignment horizontal="center"/>
    </xf>
    <xf numFmtId="0" fontId="57" fillId="11" borderId="64" xfId="0" applyFont="1" applyFill="1" applyBorder="1" applyAlignment="1">
      <alignment horizontal="center"/>
    </xf>
    <xf numFmtId="0" fontId="67" fillId="11" borderId="115" xfId="0" applyFont="1" applyFill="1" applyBorder="1" applyAlignment="1">
      <alignment horizontal="center"/>
    </xf>
    <xf numFmtId="0" fontId="58" fillId="0" borderId="46" xfId="0" applyFont="1" applyBorder="1" applyAlignment="1">
      <alignment horizontal="center" vertical="center" wrapText="1"/>
    </xf>
    <xf numFmtId="0" fontId="58" fillId="0" borderId="47" xfId="0" applyFont="1" applyBorder="1" applyAlignment="1">
      <alignment horizontal="center" vertical="center" wrapText="1"/>
    </xf>
    <xf numFmtId="0" fontId="58" fillId="0" borderId="48" xfId="0" applyFont="1" applyBorder="1" applyAlignment="1">
      <alignment horizontal="center" vertical="center" wrapText="1"/>
    </xf>
    <xf numFmtId="0" fontId="60" fillId="10" borderId="1" xfId="0" applyFont="1" applyFill="1" applyBorder="1" applyAlignment="1">
      <alignment horizontal="left" vertical="center"/>
    </xf>
    <xf numFmtId="0" fontId="57" fillId="10" borderId="1" xfId="0" applyFont="1" applyFill="1" applyBorder="1" applyAlignment="1">
      <alignment horizontal="left" vertical="top" wrapText="1"/>
    </xf>
    <xf numFmtId="0" fontId="60" fillId="4" borderId="5" xfId="0" applyFont="1" applyFill="1" applyBorder="1" applyAlignment="1">
      <alignment horizontal="left" vertical="center" wrapText="1"/>
    </xf>
    <xf numFmtId="0" fontId="60" fillId="4" borderId="6" xfId="0" applyFont="1" applyFill="1" applyBorder="1" applyAlignment="1">
      <alignment horizontal="left" vertical="center" wrapText="1"/>
    </xf>
    <xf numFmtId="0" fontId="60" fillId="4" borderId="7" xfId="0" applyFont="1" applyFill="1" applyBorder="1" applyAlignment="1">
      <alignment horizontal="left" vertical="center" wrapText="1"/>
    </xf>
    <xf numFmtId="0" fontId="60" fillId="10" borderId="1" xfId="0" applyFont="1" applyFill="1" applyBorder="1" applyAlignment="1">
      <alignment horizontal="center" vertical="center" wrapText="1"/>
    </xf>
    <xf numFmtId="0" fontId="67" fillId="9" borderId="5" xfId="0" applyFont="1" applyFill="1" applyBorder="1" applyAlignment="1">
      <alignment horizontal="left" vertical="center"/>
    </xf>
    <xf numFmtId="0" fontId="67" fillId="9" borderId="6" xfId="0" applyFont="1" applyFill="1" applyBorder="1" applyAlignment="1">
      <alignment horizontal="left" vertical="center"/>
    </xf>
    <xf numFmtId="0" fontId="67" fillId="9" borderId="7" xfId="0" applyFont="1" applyFill="1" applyBorder="1" applyAlignment="1">
      <alignment horizontal="left" vertical="center"/>
    </xf>
    <xf numFmtId="0" fontId="67" fillId="9" borderId="12" xfId="0" applyFont="1" applyFill="1" applyBorder="1" applyAlignment="1">
      <alignment horizontal="left" vertical="center"/>
    </xf>
    <xf numFmtId="0" fontId="67" fillId="9" borderId="35" xfId="0" applyFont="1" applyFill="1" applyBorder="1" applyAlignment="1">
      <alignment horizontal="left" vertical="center"/>
    </xf>
    <xf numFmtId="0" fontId="67" fillId="9" borderId="15" xfId="0" applyFont="1" applyFill="1" applyBorder="1" applyAlignment="1">
      <alignment horizontal="left" vertical="center"/>
    </xf>
    <xf numFmtId="0" fontId="60" fillId="0" borderId="46" xfId="0" applyFont="1" applyBorder="1" applyAlignment="1">
      <alignment horizontal="center" vertical="center" wrapText="1"/>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49" fillId="2" borderId="0" xfId="0" applyFont="1" applyFill="1" applyAlignment="1">
      <alignment horizontal="center" vertical="center" wrapText="1"/>
    </xf>
    <xf numFmtId="0" fontId="67" fillId="0" borderId="16" xfId="0" applyFont="1" applyBorder="1" applyAlignment="1">
      <alignment horizontal="center" vertical="center"/>
    </xf>
    <xf numFmtId="0" fontId="67" fillId="0" borderId="14" xfId="0" applyFont="1" applyBorder="1" applyAlignment="1">
      <alignment horizontal="center" vertical="center"/>
    </xf>
    <xf numFmtId="0" fontId="67" fillId="0" borderId="49" xfId="0" applyFont="1" applyBorder="1" applyAlignment="1">
      <alignment horizontal="center" vertical="center"/>
    </xf>
    <xf numFmtId="0" fontId="67" fillId="0" borderId="18" xfId="0" applyFont="1" applyBorder="1" applyAlignment="1">
      <alignment horizontal="center" vertical="center"/>
    </xf>
    <xf numFmtId="0" fontId="56" fillId="0" borderId="43" xfId="0" applyFont="1" applyBorder="1" applyAlignment="1">
      <alignment vertical="center" wrapText="1"/>
    </xf>
    <xf numFmtId="0" fontId="56" fillId="0" borderId="28" xfId="0" applyFont="1" applyBorder="1" applyAlignment="1">
      <alignment vertical="center" wrapText="1"/>
    </xf>
    <xf numFmtId="0" fontId="56" fillId="0" borderId="53" xfId="0" applyFont="1" applyBorder="1" applyAlignment="1">
      <alignment vertical="center" wrapText="1"/>
    </xf>
    <xf numFmtId="0" fontId="85" fillId="0" borderId="79" xfId="0" applyFont="1" applyBorder="1" applyAlignment="1">
      <alignment horizontal="center" vertical="center" wrapText="1"/>
    </xf>
    <xf numFmtId="0" fontId="85" fillId="0" borderId="60" xfId="0" applyFont="1" applyBorder="1" applyAlignment="1">
      <alignment horizontal="center" vertical="center" wrapText="1"/>
    </xf>
    <xf numFmtId="0" fontId="85" fillId="0" borderId="75" xfId="0" applyFont="1" applyBorder="1" applyAlignment="1">
      <alignment horizontal="center" vertical="center" wrapText="1"/>
    </xf>
    <xf numFmtId="0" fontId="85" fillId="0" borderId="61" xfId="0" applyFont="1" applyBorder="1" applyAlignment="1">
      <alignment horizontal="center" vertical="center" wrapText="1"/>
    </xf>
    <xf numFmtId="0" fontId="85" fillId="0" borderId="76" xfId="0" applyFont="1" applyBorder="1" applyAlignment="1">
      <alignment horizontal="center" vertical="center" wrapText="1"/>
    </xf>
    <xf numFmtId="0" fontId="85" fillId="0" borderId="62" xfId="0" applyFont="1" applyBorder="1" applyAlignment="1">
      <alignment horizontal="center" vertical="center" wrapText="1"/>
    </xf>
    <xf numFmtId="0" fontId="52" fillId="0" borderId="104" xfId="0" applyFont="1" applyBorder="1" applyAlignment="1">
      <alignment horizontal="center" vertical="center" wrapText="1"/>
    </xf>
    <xf numFmtId="0" fontId="52" fillId="0" borderId="105" xfId="0" applyFont="1" applyBorder="1" applyAlignment="1">
      <alignment horizontal="center" vertical="center" wrapText="1"/>
    </xf>
    <xf numFmtId="0" fontId="56" fillId="0" borderId="14" xfId="0" applyFont="1" applyBorder="1" applyAlignment="1">
      <alignment horizontal="left" vertical="center" wrapText="1"/>
    </xf>
    <xf numFmtId="0" fontId="56" fillId="0" borderId="1" xfId="0" applyFont="1" applyBorder="1" applyAlignment="1">
      <alignment horizontal="left" vertical="center" wrapText="1"/>
    </xf>
    <xf numFmtId="0" fontId="56" fillId="0" borderId="8" xfId="0" applyFont="1" applyBorder="1" applyAlignment="1">
      <alignment horizontal="left" vertical="center" wrapText="1"/>
    </xf>
    <xf numFmtId="0" fontId="60" fillId="0" borderId="43" xfId="0" applyFont="1" applyBorder="1" applyAlignment="1">
      <alignment horizontal="center" vertical="center" wrapText="1"/>
    </xf>
    <xf numFmtId="0" fontId="60" fillId="0" borderId="83" xfId="0" applyFont="1" applyBorder="1" applyAlignment="1">
      <alignment horizontal="center" vertical="center" wrapText="1"/>
    </xf>
    <xf numFmtId="0" fontId="56" fillId="0" borderId="18" xfId="0" applyFont="1" applyBorder="1" applyAlignment="1">
      <alignment horizontal="left" vertical="center" wrapText="1"/>
    </xf>
    <xf numFmtId="0" fontId="56" fillId="0" borderId="9" xfId="0" applyFont="1" applyBorder="1" applyAlignment="1">
      <alignment horizontal="left" vertical="center" wrapText="1"/>
    </xf>
    <xf numFmtId="0" fontId="56" fillId="0" borderId="10" xfId="0" applyFont="1" applyBorder="1" applyAlignment="1">
      <alignment horizontal="left" vertical="center" wrapText="1"/>
    </xf>
    <xf numFmtId="0" fontId="67" fillId="0" borderId="16" xfId="0" applyFont="1" applyBorder="1" applyAlignment="1">
      <alignment horizontal="center" vertical="center" wrapText="1"/>
    </xf>
    <xf numFmtId="0" fontId="57" fillId="11" borderId="27" xfId="0" applyFont="1" applyFill="1" applyBorder="1" applyAlignment="1">
      <alignment horizontal="center"/>
    </xf>
    <xf numFmtId="0" fontId="57" fillId="11" borderId="28" xfId="0" applyFont="1" applyFill="1" applyBorder="1" applyAlignment="1">
      <alignment horizontal="center"/>
    </xf>
    <xf numFmtId="0" fontId="57" fillId="11" borderId="29" xfId="0" applyFont="1" applyFill="1" applyBorder="1" applyAlignment="1">
      <alignment horizontal="center"/>
    </xf>
    <xf numFmtId="0" fontId="57" fillId="11" borderId="32" xfId="0" applyFont="1" applyFill="1" applyBorder="1" applyAlignment="1">
      <alignment horizontal="center"/>
    </xf>
    <xf numFmtId="0" fontId="56" fillId="11" borderId="54" xfId="0" applyFont="1" applyFill="1" applyBorder="1" applyAlignment="1">
      <alignment vertical="center" wrapText="1"/>
    </xf>
    <xf numFmtId="0" fontId="56" fillId="11" borderId="55" xfId="0" applyFont="1" applyFill="1" applyBorder="1" applyAlignment="1">
      <alignment vertical="center" wrapText="1"/>
    </xf>
    <xf numFmtId="0" fontId="56" fillId="11" borderId="56" xfId="0" applyFont="1" applyFill="1" applyBorder="1" applyAlignment="1">
      <alignment vertical="center" wrapText="1"/>
    </xf>
    <xf numFmtId="0" fontId="65" fillId="3" borderId="21" xfId="0" applyFont="1" applyFill="1" applyBorder="1" applyAlignment="1">
      <alignment horizontal="center" vertical="center"/>
    </xf>
    <xf numFmtId="0" fontId="65" fillId="3" borderId="22" xfId="0" applyFont="1" applyFill="1" applyBorder="1" applyAlignment="1">
      <alignment horizontal="center" vertical="center"/>
    </xf>
    <xf numFmtId="0" fontId="65" fillId="3" borderId="23" xfId="0" applyFont="1" applyFill="1" applyBorder="1" applyAlignment="1">
      <alignment horizontal="center" vertical="center"/>
    </xf>
    <xf numFmtId="0" fontId="67" fillId="11" borderId="16" xfId="0" applyFont="1" applyFill="1" applyBorder="1" applyAlignment="1">
      <alignment horizontal="center" vertical="center" wrapText="1"/>
    </xf>
    <xf numFmtId="0" fontId="67" fillId="11" borderId="63" xfId="0" applyFont="1" applyFill="1" applyBorder="1" applyAlignment="1">
      <alignment horizontal="center" vertical="center" wrapText="1"/>
    </xf>
    <xf numFmtId="0" fontId="67" fillId="11" borderId="18" xfId="0" applyFont="1" applyFill="1" applyBorder="1" applyAlignment="1">
      <alignment horizontal="center" vertical="center"/>
    </xf>
    <xf numFmtId="0" fontId="56" fillId="11" borderId="43" xfId="0" applyFont="1" applyFill="1" applyBorder="1" applyAlignment="1">
      <alignment horizontal="left" vertical="center" wrapText="1"/>
    </xf>
    <xf numFmtId="0" fontId="56" fillId="0" borderId="51" xfId="0" applyFont="1" applyBorder="1" applyAlignment="1">
      <alignment vertical="top" wrapText="1"/>
    </xf>
    <xf numFmtId="0" fontId="56" fillId="0" borderId="52" xfId="0" applyFont="1" applyBorder="1" applyAlignment="1">
      <alignment vertical="top" wrapText="1"/>
    </xf>
    <xf numFmtId="0" fontId="56" fillId="0" borderId="55" xfId="0" applyFont="1" applyBorder="1" applyAlignment="1">
      <alignment vertical="top" wrapText="1"/>
    </xf>
    <xf numFmtId="0" fontId="56" fillId="0" borderId="56" xfId="0" applyFont="1" applyBorder="1" applyAlignment="1">
      <alignment vertical="top" wrapText="1"/>
    </xf>
    <xf numFmtId="0" fontId="54" fillId="0" borderId="46" xfId="0" applyFont="1" applyBorder="1" applyAlignment="1">
      <alignment horizontal="center" vertical="center"/>
    </xf>
    <xf numFmtId="0" fontId="54" fillId="0" borderId="47" xfId="0" applyFont="1" applyBorder="1" applyAlignment="1">
      <alignment horizontal="center" vertical="center"/>
    </xf>
    <xf numFmtId="0" fontId="54" fillId="0" borderId="48" xfId="0" applyFont="1" applyBorder="1" applyAlignment="1">
      <alignment horizontal="center" vertical="center"/>
    </xf>
    <xf numFmtId="0" fontId="52" fillId="11" borderId="46" xfId="0" applyFont="1" applyFill="1" applyBorder="1" applyAlignment="1">
      <alignment horizontal="left" vertical="center" wrapText="1"/>
    </xf>
    <xf numFmtId="0" fontId="52" fillId="11" borderId="47" xfId="0" applyFont="1" applyFill="1" applyBorder="1" applyAlignment="1">
      <alignment horizontal="left" vertical="center" wrapText="1"/>
    </xf>
    <xf numFmtId="0" fontId="52" fillId="11" borderId="48" xfId="0" applyFont="1" applyFill="1" applyBorder="1" applyAlignment="1">
      <alignment horizontal="left" vertical="center" wrapText="1"/>
    </xf>
    <xf numFmtId="0" fontId="56" fillId="0" borderId="108" xfId="0" applyFont="1" applyBorder="1" applyAlignment="1">
      <alignment horizontal="left" vertical="top" wrapText="1"/>
    </xf>
    <xf numFmtId="0" fontId="56" fillId="0" borderId="28" xfId="0" applyFont="1" applyBorder="1" applyAlignment="1">
      <alignment horizontal="left" vertical="top" wrapText="1"/>
    </xf>
    <xf numFmtId="0" fontId="56" fillId="0" borderId="53" xfId="0" applyFont="1" applyBorder="1" applyAlignment="1">
      <alignment horizontal="left" vertical="top" wrapText="1"/>
    </xf>
    <xf numFmtId="0" fontId="67" fillId="0" borderId="73" xfId="0" applyFont="1" applyBorder="1" applyAlignment="1">
      <alignment horizontal="center" vertical="center"/>
    </xf>
    <xf numFmtId="0" fontId="67" fillId="0" borderId="63" xfId="0" applyFont="1" applyBorder="1" applyAlignment="1">
      <alignment horizontal="center" vertical="center"/>
    </xf>
    <xf numFmtId="0" fontId="67" fillId="0" borderId="74" xfId="0" applyFont="1" applyBorder="1" applyAlignment="1">
      <alignment horizontal="center" vertical="center"/>
    </xf>
    <xf numFmtId="0" fontId="67" fillId="11" borderId="60" xfId="0" applyFont="1" applyFill="1" applyBorder="1" applyAlignment="1">
      <alignment horizontal="left" vertical="center" wrapText="1"/>
    </xf>
    <xf numFmtId="0" fontId="67" fillId="11" borderId="61" xfId="0" applyFont="1" applyFill="1" applyBorder="1" applyAlignment="1">
      <alignment horizontal="left" vertical="center" wrapText="1"/>
    </xf>
    <xf numFmtId="0" fontId="56" fillId="11" borderId="57" xfId="0" applyFont="1" applyFill="1" applyBorder="1" applyAlignment="1">
      <alignment horizontal="left" vertical="top" wrapText="1"/>
    </xf>
    <xf numFmtId="0" fontId="56" fillId="11" borderId="58" xfId="0" applyFont="1" applyFill="1" applyBorder="1" applyAlignment="1">
      <alignment horizontal="left" vertical="top" wrapText="1"/>
    </xf>
    <xf numFmtId="0" fontId="56" fillId="11" borderId="59" xfId="0" applyFont="1" applyFill="1" applyBorder="1" applyAlignment="1">
      <alignment horizontal="left" vertical="top" wrapText="1"/>
    </xf>
    <xf numFmtId="0" fontId="56" fillId="11" borderId="43" xfId="0" applyFont="1" applyFill="1" applyBorder="1" applyAlignment="1">
      <alignment horizontal="left" vertical="top" wrapText="1"/>
    </xf>
    <xf numFmtId="0" fontId="56" fillId="11" borderId="28" xfId="0" applyFont="1" applyFill="1" applyBorder="1" applyAlignment="1">
      <alignment horizontal="left" vertical="top" wrapText="1"/>
    </xf>
    <xf numFmtId="0" fontId="56" fillId="11" borderId="53" xfId="0" applyFont="1" applyFill="1" applyBorder="1" applyAlignment="1">
      <alignment horizontal="left" vertical="top" wrapText="1"/>
    </xf>
    <xf numFmtId="0" fontId="56" fillId="0" borderId="67" xfId="0" applyFont="1" applyBorder="1" applyAlignment="1">
      <alignment horizontal="left" vertical="top" wrapText="1"/>
    </xf>
    <xf numFmtId="0" fontId="56" fillId="0" borderId="51" xfId="0" applyFont="1" applyBorder="1" applyAlignment="1">
      <alignment horizontal="left" vertical="top" wrapText="1"/>
    </xf>
    <xf numFmtId="0" fontId="56" fillId="0" borderId="52" xfId="0" applyFont="1" applyBorder="1" applyAlignment="1">
      <alignment horizontal="left" vertical="top" wrapText="1"/>
    </xf>
    <xf numFmtId="0" fontId="56" fillId="0" borderId="68" xfId="0" applyFont="1" applyBorder="1" applyAlignment="1">
      <alignment vertical="top" wrapText="1"/>
    </xf>
    <xf numFmtId="0" fontId="52" fillId="11" borderId="60" xfId="0" applyFont="1" applyFill="1" applyBorder="1" applyAlignment="1">
      <alignment horizontal="left" vertical="center" wrapText="1"/>
    </xf>
    <xf numFmtId="0" fontId="52" fillId="11" borderId="61" xfId="0" applyFont="1" applyFill="1" applyBorder="1" applyAlignment="1">
      <alignment horizontal="left" vertical="center" wrapText="1"/>
    </xf>
    <xf numFmtId="0" fontId="52" fillId="11" borderId="62" xfId="0" applyFont="1" applyFill="1" applyBorder="1" applyAlignment="1">
      <alignment horizontal="left" vertical="center" wrapText="1"/>
    </xf>
    <xf numFmtId="0" fontId="67" fillId="0" borderId="63" xfId="0" applyFont="1" applyBorder="1" applyAlignment="1">
      <alignment horizontal="center" vertical="center" wrapText="1"/>
    </xf>
    <xf numFmtId="0" fontId="52" fillId="0" borderId="42" xfId="0" applyFont="1" applyBorder="1" applyAlignment="1">
      <alignment horizontal="center" vertical="center"/>
    </xf>
    <xf numFmtId="0" fontId="52" fillId="0" borderId="41" xfId="0" applyFont="1" applyBorder="1" applyAlignment="1">
      <alignment horizontal="center" vertical="center"/>
    </xf>
    <xf numFmtId="0" fontId="52" fillId="0" borderId="151" xfId="0" applyFont="1" applyBorder="1" applyAlignment="1">
      <alignment horizontal="center" vertical="center"/>
    </xf>
    <xf numFmtId="0" fontId="57" fillId="11" borderId="71" xfId="0" applyFont="1" applyFill="1" applyBorder="1" applyAlignment="1">
      <alignment horizontal="left" wrapText="1"/>
    </xf>
    <xf numFmtId="0" fontId="57" fillId="11" borderId="72" xfId="0" applyFont="1" applyFill="1" applyBorder="1" applyAlignment="1">
      <alignment horizontal="left" wrapText="1"/>
    </xf>
    <xf numFmtId="0" fontId="57" fillId="5" borderId="1" xfId="0" applyFont="1" applyFill="1" applyBorder="1" applyAlignment="1">
      <alignment horizontal="left" vertical="center" wrapText="1"/>
    </xf>
    <xf numFmtId="0" fontId="57" fillId="11" borderId="28" xfId="0" applyFont="1" applyFill="1" applyBorder="1" applyAlignment="1">
      <alignment horizontal="left" vertical="top" wrapText="1"/>
    </xf>
    <xf numFmtId="0" fontId="57" fillId="11" borderId="53" xfId="0" applyFont="1" applyFill="1" applyBorder="1" applyAlignment="1">
      <alignment horizontal="left" vertical="top" wrapText="1"/>
    </xf>
    <xf numFmtId="0" fontId="52" fillId="11" borderId="36" xfId="0" applyFont="1" applyFill="1" applyBorder="1" applyAlignment="1">
      <alignment horizontal="center" vertical="center" wrapText="1"/>
    </xf>
    <xf numFmtId="0" fontId="52" fillId="11" borderId="37" xfId="0" applyFont="1" applyFill="1" applyBorder="1" applyAlignment="1">
      <alignment horizontal="center" vertical="center" wrapText="1"/>
    </xf>
    <xf numFmtId="0" fontId="52" fillId="11" borderId="38" xfId="0" applyFont="1" applyFill="1" applyBorder="1" applyAlignment="1">
      <alignment horizontal="center" vertical="center" wrapText="1"/>
    </xf>
    <xf numFmtId="0" fontId="56" fillId="11" borderId="51" xfId="0" applyFont="1" applyFill="1" applyBorder="1" applyAlignment="1">
      <alignment vertical="top" wrapText="1"/>
    </xf>
    <xf numFmtId="0" fontId="56" fillId="11" borderId="52" xfId="0" applyFont="1" applyFill="1" applyBorder="1" applyAlignment="1">
      <alignment vertical="top" wrapText="1"/>
    </xf>
    <xf numFmtId="0" fontId="56" fillId="11" borderId="28" xfId="0" applyFont="1" applyFill="1" applyBorder="1" applyAlignment="1">
      <alignment vertical="top" wrapText="1"/>
    </xf>
    <xf numFmtId="0" fontId="56" fillId="11" borderId="53" xfId="0" applyFont="1" applyFill="1" applyBorder="1" applyAlignment="1">
      <alignment vertical="top" wrapText="1"/>
    </xf>
    <xf numFmtId="0" fontId="56" fillId="11" borderId="55" xfId="0" applyFont="1" applyFill="1" applyBorder="1" applyAlignment="1">
      <alignment vertical="top" wrapText="1"/>
    </xf>
    <xf numFmtId="0" fontId="56" fillId="11" borderId="56" xfId="0" applyFont="1" applyFill="1" applyBorder="1" applyAlignment="1">
      <alignment vertical="top" wrapText="1"/>
    </xf>
    <xf numFmtId="0" fontId="57" fillId="0" borderId="32" xfId="0" applyFont="1" applyBorder="1" applyAlignment="1">
      <alignment horizontal="left" wrapText="1"/>
    </xf>
    <xf numFmtId="0" fontId="57" fillId="0" borderId="33" xfId="0" applyFont="1" applyBorder="1" applyAlignment="1">
      <alignment horizontal="left" wrapText="1"/>
    </xf>
    <xf numFmtId="0" fontId="56" fillId="11" borderId="26" xfId="0" applyFont="1" applyFill="1" applyBorder="1" applyAlignment="1">
      <alignment horizontal="left" vertical="top" wrapText="1"/>
    </xf>
    <xf numFmtId="0" fontId="56" fillId="11" borderId="30" xfId="0" applyFont="1" applyFill="1" applyBorder="1" applyAlignment="1">
      <alignment horizontal="left" vertical="top" wrapText="1"/>
    </xf>
    <xf numFmtId="0" fontId="52" fillId="11" borderId="20" xfId="0" applyFont="1" applyFill="1" applyBorder="1" applyAlignment="1">
      <alignment horizontal="center" vertical="center" wrapText="1"/>
    </xf>
    <xf numFmtId="0" fontId="52" fillId="11" borderId="26" xfId="0" applyFont="1" applyFill="1" applyBorder="1" applyAlignment="1">
      <alignment horizontal="center" vertical="center" wrapText="1"/>
    </xf>
    <xf numFmtId="0" fontId="56" fillId="0" borderId="20" xfId="0" applyFont="1" applyBorder="1" applyAlignment="1">
      <alignment vertical="top" wrapText="1"/>
    </xf>
    <xf numFmtId="0" fontId="56" fillId="0" borderId="24" xfId="0" applyFont="1" applyBorder="1" applyAlignment="1">
      <alignment vertical="top" wrapText="1"/>
    </xf>
    <xf numFmtId="0" fontId="56" fillId="0" borderId="26" xfId="0" applyFont="1" applyBorder="1" applyAlignment="1">
      <alignment vertical="top" wrapText="1"/>
    </xf>
    <xf numFmtId="0" fontId="56" fillId="0" borderId="30" xfId="0" applyFont="1" applyBorder="1" applyAlignment="1">
      <alignment vertical="top" wrapText="1"/>
    </xf>
    <xf numFmtId="0" fontId="56" fillId="11" borderId="26" xfId="0" applyFont="1" applyFill="1" applyBorder="1" applyAlignment="1">
      <alignment vertical="top" wrapText="1"/>
    </xf>
    <xf numFmtId="0" fontId="56" fillId="11" borderId="30" xfId="0" applyFont="1" applyFill="1" applyBorder="1" applyAlignment="1">
      <alignment vertical="top" wrapText="1"/>
    </xf>
    <xf numFmtId="0" fontId="52" fillId="0" borderId="19" xfId="0" applyFont="1" applyBorder="1" applyAlignment="1">
      <alignment horizontal="center" vertical="center"/>
    </xf>
    <xf numFmtId="0" fontId="52" fillId="0" borderId="25" xfId="0" applyFont="1" applyBorder="1" applyAlignment="1">
      <alignment horizontal="center" vertical="center"/>
    </xf>
    <xf numFmtId="0" fontId="52" fillId="0" borderId="31" xfId="0" applyFont="1" applyBorder="1" applyAlignment="1">
      <alignment horizontal="center" vertical="center"/>
    </xf>
    <xf numFmtId="0" fontId="52" fillId="11" borderId="32" xfId="0" applyFont="1" applyFill="1" applyBorder="1" applyAlignment="1">
      <alignment horizontal="center" vertical="center" wrapText="1"/>
    </xf>
    <xf numFmtId="0" fontId="56" fillId="0" borderId="20" xfId="0" applyFont="1" applyBorder="1" applyAlignment="1">
      <alignment vertical="center" wrapText="1"/>
    </xf>
    <xf numFmtId="0" fontId="56" fillId="0" borderId="24" xfId="0" applyFont="1" applyBorder="1" applyAlignment="1">
      <alignment vertical="center" wrapText="1"/>
    </xf>
    <xf numFmtId="0" fontId="56" fillId="0" borderId="26" xfId="0" applyFont="1" applyBorder="1" applyAlignment="1">
      <alignment vertical="center" wrapText="1"/>
    </xf>
    <xf numFmtId="0" fontId="56" fillId="0" borderId="30" xfId="0" applyFont="1" applyBorder="1" applyAlignment="1">
      <alignment vertical="center" wrapText="1"/>
    </xf>
    <xf numFmtId="0" fontId="56" fillId="0" borderId="26" xfId="0" applyFont="1" applyBorder="1" applyAlignment="1">
      <alignment horizontal="left" vertical="center" wrapText="1"/>
    </xf>
    <xf numFmtId="0" fontId="56" fillId="0" borderId="30" xfId="0" applyFont="1" applyBorder="1" applyAlignment="1">
      <alignment horizontal="left" vertical="center" wrapText="1"/>
    </xf>
    <xf numFmtId="0" fontId="56" fillId="11" borderId="32" xfId="0" applyFont="1" applyFill="1" applyBorder="1" applyAlignment="1">
      <alignment vertical="center" wrapText="1"/>
    </xf>
    <xf numFmtId="0" fontId="56" fillId="11" borderId="33" xfId="0" applyFont="1" applyFill="1" applyBorder="1" applyAlignment="1">
      <alignment vertical="center" wrapText="1"/>
    </xf>
    <xf numFmtId="0" fontId="56" fillId="11" borderId="26" xfId="0" applyFont="1" applyFill="1" applyBorder="1" applyAlignment="1">
      <alignment horizontal="left" vertical="center" wrapText="1"/>
    </xf>
    <xf numFmtId="0" fontId="56" fillId="11" borderId="30" xfId="0" applyFont="1" applyFill="1" applyBorder="1" applyAlignment="1">
      <alignment horizontal="left" vertical="center" wrapText="1"/>
    </xf>
    <xf numFmtId="0" fontId="67" fillId="0" borderId="152" xfId="0" applyFont="1" applyBorder="1" applyAlignment="1">
      <alignment horizontal="center" vertical="center"/>
    </xf>
    <xf numFmtId="0" fontId="52" fillId="0" borderId="80" xfId="0" applyFont="1" applyBorder="1" applyAlignment="1">
      <alignment horizontal="center" vertical="center"/>
    </xf>
    <xf numFmtId="0" fontId="52" fillId="0" borderId="81" xfId="0" applyFont="1" applyBorder="1" applyAlignment="1">
      <alignment horizontal="center" vertical="center"/>
    </xf>
    <xf numFmtId="0" fontId="52" fillId="0" borderId="82" xfId="0" applyFont="1" applyBorder="1" applyAlignment="1">
      <alignment horizontal="center" vertical="center"/>
    </xf>
    <xf numFmtId="0" fontId="52" fillId="11" borderId="77" xfId="0" applyFont="1" applyFill="1" applyBorder="1" applyAlignment="1">
      <alignment horizontal="center" vertical="center" wrapText="1"/>
    </xf>
    <xf numFmtId="0" fontId="52" fillId="11" borderId="61" xfId="0" applyFont="1" applyFill="1" applyBorder="1" applyAlignment="1">
      <alignment horizontal="center" vertical="center" wrapText="1"/>
    </xf>
    <xf numFmtId="0" fontId="52" fillId="11" borderId="78" xfId="0" applyFont="1" applyFill="1" applyBorder="1" applyAlignment="1">
      <alignment horizontal="center" vertical="center" wrapText="1"/>
    </xf>
    <xf numFmtId="0" fontId="56" fillId="0" borderId="22" xfId="0" applyFont="1" applyBorder="1" applyAlignment="1">
      <alignment vertical="center" wrapText="1"/>
    </xf>
    <xf numFmtId="0" fontId="56" fillId="0" borderId="39" xfId="0" applyFont="1" applyBorder="1" applyAlignment="1">
      <alignment vertical="center" wrapText="1"/>
    </xf>
    <xf numFmtId="0" fontId="56" fillId="0" borderId="40" xfId="0" applyFont="1" applyBorder="1" applyAlignment="1">
      <alignment vertical="center" wrapText="1"/>
    </xf>
    <xf numFmtId="0" fontId="56" fillId="0" borderId="40" xfId="0" applyFont="1" applyBorder="1" applyAlignment="1">
      <alignment horizontal="left" vertical="center" wrapText="1"/>
    </xf>
    <xf numFmtId="0" fontId="67" fillId="4" borderId="3" xfId="0" applyFont="1" applyFill="1" applyBorder="1" applyAlignment="1">
      <alignment vertical="center" wrapText="1"/>
    </xf>
    <xf numFmtId="0" fontId="67" fillId="4" borderId="2" xfId="0" applyFont="1" applyFill="1" applyBorder="1" applyAlignment="1">
      <alignment vertical="center" wrapText="1"/>
    </xf>
    <xf numFmtId="0" fontId="67" fillId="4" borderId="3" xfId="0" applyFont="1" applyFill="1" applyBorder="1" applyAlignment="1">
      <alignment horizontal="left" vertical="center" wrapText="1"/>
    </xf>
    <xf numFmtId="0" fontId="67" fillId="4" borderId="2" xfId="0" applyFont="1" applyFill="1" applyBorder="1" applyAlignment="1">
      <alignment horizontal="left" vertical="center" wrapText="1"/>
    </xf>
    <xf numFmtId="0" fontId="56" fillId="11" borderId="22" xfId="0" applyFont="1" applyFill="1" applyBorder="1" applyAlignment="1">
      <alignment vertical="center" wrapText="1"/>
    </xf>
    <xf numFmtId="0" fontId="56" fillId="11" borderId="39" xfId="0" applyFont="1" applyFill="1" applyBorder="1" applyAlignment="1">
      <alignment vertical="center" wrapText="1"/>
    </xf>
    <xf numFmtId="0" fontId="56" fillId="0" borderId="83" xfId="0" applyFont="1" applyBorder="1" applyAlignment="1">
      <alignment horizontal="left" vertical="center" wrapText="1"/>
    </xf>
    <xf numFmtId="0" fontId="56" fillId="0" borderId="84" xfId="0" applyFont="1" applyBorder="1" applyAlignment="1">
      <alignment horizontal="left" vertical="center" wrapText="1"/>
    </xf>
    <xf numFmtId="0" fontId="56" fillId="0" borderId="85" xfId="0" applyFont="1" applyBorder="1" applyAlignment="1">
      <alignment horizontal="left" vertical="center" wrapText="1"/>
    </xf>
    <xf numFmtId="0" fontId="56" fillId="11" borderId="40" xfId="0" applyFont="1" applyFill="1" applyBorder="1" applyAlignment="1">
      <alignment horizontal="left" vertical="center" wrapText="1"/>
    </xf>
    <xf numFmtId="0" fontId="56" fillId="0" borderId="43" xfId="0" applyFont="1" applyBorder="1" applyAlignment="1">
      <alignment horizontal="center" vertical="center" wrapText="1"/>
    </xf>
    <xf numFmtId="0" fontId="56" fillId="0" borderId="28" xfId="0" applyFont="1" applyBorder="1" applyAlignment="1">
      <alignment horizontal="center" vertical="center" wrapText="1"/>
    </xf>
    <xf numFmtId="0" fontId="56" fillId="0" borderId="40" xfId="0" applyFont="1" applyBorder="1" applyAlignment="1">
      <alignment horizontal="center" vertical="center" wrapText="1"/>
    </xf>
    <xf numFmtId="0" fontId="56" fillId="11" borderId="83" xfId="0" applyFont="1" applyFill="1" applyBorder="1" applyAlignment="1">
      <alignment horizontal="center" vertical="center" wrapText="1"/>
    </xf>
    <xf numFmtId="0" fontId="56" fillId="11" borderId="84" xfId="0" applyFont="1" applyFill="1" applyBorder="1" applyAlignment="1">
      <alignment horizontal="center" vertical="center" wrapText="1"/>
    </xf>
    <xf numFmtId="0" fontId="56" fillId="11" borderId="85" xfId="0" applyFont="1" applyFill="1" applyBorder="1" applyAlignment="1">
      <alignment horizontal="center" vertical="center" wrapText="1"/>
    </xf>
    <xf numFmtId="0" fontId="52" fillId="11" borderId="77" xfId="0" applyFont="1" applyFill="1" applyBorder="1" applyAlignment="1">
      <alignment horizontal="left" vertical="center" wrapText="1"/>
    </xf>
    <xf numFmtId="0" fontId="52" fillId="11" borderId="78" xfId="0" applyFont="1" applyFill="1" applyBorder="1" applyAlignment="1">
      <alignment horizontal="left" vertical="center" wrapText="1"/>
    </xf>
    <xf numFmtId="0" fontId="56" fillId="11" borderId="43" xfId="0" applyFont="1" applyFill="1" applyBorder="1" applyAlignment="1">
      <alignment horizontal="center" vertical="center" wrapText="1"/>
    </xf>
    <xf numFmtId="0" fontId="56" fillId="11" borderId="28" xfId="0" applyFont="1" applyFill="1" applyBorder="1" applyAlignment="1">
      <alignment horizontal="center" vertical="center" wrapText="1"/>
    </xf>
    <xf numFmtId="0" fontId="56" fillId="11" borderId="40" xfId="0" applyFont="1" applyFill="1" applyBorder="1" applyAlignment="1">
      <alignment horizontal="center" vertical="center" wrapText="1"/>
    </xf>
    <xf numFmtId="0" fontId="52" fillId="0" borderId="46" xfId="0" applyFont="1" applyBorder="1" applyAlignment="1">
      <alignment horizontal="center" vertical="center"/>
    </xf>
    <xf numFmtId="0" fontId="52" fillId="0" borderId="47" xfId="0" applyFont="1" applyBorder="1" applyAlignment="1">
      <alignment horizontal="center" vertical="center"/>
    </xf>
    <xf numFmtId="0" fontId="52" fillId="0" borderId="48" xfId="0" applyFont="1" applyBorder="1" applyAlignment="1">
      <alignment horizontal="center" vertical="center"/>
    </xf>
    <xf numFmtId="0" fontId="52" fillId="11" borderId="60" xfId="0" applyFont="1" applyFill="1" applyBorder="1" applyAlignment="1">
      <alignment horizontal="center" vertical="center" wrapText="1"/>
    </xf>
    <xf numFmtId="0" fontId="52" fillId="11" borderId="62" xfId="0" applyFont="1" applyFill="1" applyBorder="1" applyAlignment="1">
      <alignment horizontal="center" vertical="center" wrapText="1"/>
    </xf>
    <xf numFmtId="0" fontId="56" fillId="0" borderId="54" xfId="0" applyFont="1" applyBorder="1" applyAlignment="1">
      <alignment vertical="center" wrapText="1"/>
    </xf>
    <xf numFmtId="0" fontId="52" fillId="0" borderId="157" xfId="0" applyFont="1" applyBorder="1" applyAlignment="1">
      <alignment horizontal="center" vertical="center" wrapText="1"/>
    </xf>
    <xf numFmtId="0" fontId="52" fillId="0" borderId="158" xfId="0" applyFont="1" applyBorder="1" applyAlignment="1">
      <alignment horizontal="center" vertical="center" wrapText="1"/>
    </xf>
    <xf numFmtId="0" fontId="52" fillId="0" borderId="159" xfId="0" applyFont="1" applyBorder="1" applyAlignment="1">
      <alignment horizontal="center" vertical="center" wrapText="1"/>
    </xf>
    <xf numFmtId="0" fontId="56" fillId="0" borderId="160" xfId="0" applyFont="1" applyBorder="1" applyAlignment="1">
      <alignment horizontal="left" vertical="center" wrapText="1"/>
    </xf>
    <xf numFmtId="0" fontId="56" fillId="0" borderId="2" xfId="0" applyFont="1" applyBorder="1" applyAlignment="1">
      <alignment horizontal="left" vertical="center" wrapText="1"/>
    </xf>
    <xf numFmtId="0" fontId="52" fillId="0" borderId="161" xfId="0" applyFont="1" applyBorder="1" applyAlignment="1">
      <alignment horizontal="center" vertical="center" wrapText="1"/>
    </xf>
    <xf numFmtId="0" fontId="56" fillId="11" borderId="53" xfId="0" applyFont="1" applyFill="1" applyBorder="1" applyAlignment="1">
      <alignment horizontal="center" vertical="center" wrapText="1"/>
    </xf>
    <xf numFmtId="0" fontId="49" fillId="2" borderId="5" xfId="0" applyFont="1" applyFill="1" applyBorder="1" applyAlignment="1">
      <alignment horizontal="left" vertical="center" wrapText="1"/>
    </xf>
    <xf numFmtId="0" fontId="49" fillId="2" borderId="146" xfId="0" applyFont="1" applyFill="1" applyBorder="1" applyAlignment="1">
      <alignment horizontal="left" vertical="center" wrapText="1"/>
    </xf>
    <xf numFmtId="0" fontId="67" fillId="9" borderId="12" xfId="0" applyFont="1" applyFill="1" applyBorder="1" applyAlignment="1">
      <alignment horizontal="center" vertical="center"/>
    </xf>
    <xf numFmtId="0" fontId="67" fillId="9" borderId="15" xfId="0" applyFont="1" applyFill="1" applyBorder="1" applyAlignment="1">
      <alignment horizontal="center" vertical="center"/>
    </xf>
    <xf numFmtId="0" fontId="82" fillId="9" borderId="3" xfId="0" applyFont="1" applyFill="1" applyBorder="1" applyAlignment="1">
      <alignment horizontal="left"/>
    </xf>
    <xf numFmtId="0" fontId="60" fillId="4" borderId="5" xfId="0" applyFont="1" applyFill="1" applyBorder="1" applyAlignment="1">
      <alignment horizontal="center" vertical="center" wrapText="1"/>
    </xf>
    <xf numFmtId="0" fontId="60" fillId="4" borderId="6" xfId="0" applyFont="1" applyFill="1" applyBorder="1" applyAlignment="1">
      <alignment horizontal="center" vertical="center" wrapText="1"/>
    </xf>
    <xf numFmtId="0" fontId="60" fillId="4" borderId="7" xfId="0" applyFont="1" applyFill="1" applyBorder="1" applyAlignment="1">
      <alignment horizontal="center" vertical="center" wrapText="1"/>
    </xf>
    <xf numFmtId="0" fontId="66" fillId="0" borderId="50" xfId="0" applyFont="1" applyBorder="1" applyAlignment="1">
      <alignment horizontal="center"/>
    </xf>
    <xf numFmtId="0" fontId="66" fillId="0" borderId="150" xfId="0" applyFont="1" applyBorder="1" applyAlignment="1">
      <alignment horizontal="center"/>
    </xf>
    <xf numFmtId="0" fontId="79" fillId="0" borderId="75" xfId="0" applyFont="1" applyBorder="1" applyAlignment="1">
      <alignment horizontal="left" wrapText="1"/>
    </xf>
    <xf numFmtId="0" fontId="62" fillId="0" borderId="0" xfId="0" applyFont="1" applyAlignment="1">
      <alignment horizontal="center" vertical="center" wrapText="1"/>
    </xf>
    <xf numFmtId="0" fontId="56" fillId="0" borderId="83" xfId="0" applyFont="1" applyBorder="1" applyAlignment="1">
      <alignment vertical="center" wrapText="1"/>
    </xf>
    <xf numFmtId="0" fontId="56" fillId="0" borderId="84" xfId="0" applyFont="1" applyBorder="1" applyAlignment="1">
      <alignment vertical="center" wrapText="1"/>
    </xf>
    <xf numFmtId="0" fontId="56" fillId="0" borderId="85" xfId="0" applyFont="1" applyBorder="1" applyAlignment="1">
      <alignment vertical="center" wrapText="1"/>
    </xf>
    <xf numFmtId="0" fontId="56" fillId="11" borderId="83" xfId="0" applyFont="1" applyFill="1" applyBorder="1" applyAlignment="1">
      <alignment vertical="center" wrapText="1"/>
    </xf>
    <xf numFmtId="0" fontId="56" fillId="11" borderId="84" xfId="0" applyFont="1" applyFill="1" applyBorder="1" applyAlignment="1">
      <alignment vertical="center" wrapText="1"/>
    </xf>
    <xf numFmtId="0" fontId="56" fillId="11" borderId="85" xfId="0" applyFont="1" applyFill="1" applyBorder="1" applyAlignment="1">
      <alignment vertical="center" wrapText="1"/>
    </xf>
    <xf numFmtId="0" fontId="56" fillId="0" borderId="4" xfId="0" applyFont="1" applyBorder="1" applyAlignment="1">
      <alignment vertical="center" wrapText="1"/>
    </xf>
    <xf numFmtId="0" fontId="56" fillId="0" borderId="102" xfId="0" applyFont="1" applyBorder="1" applyAlignment="1">
      <alignment vertical="center" wrapText="1"/>
    </xf>
    <xf numFmtId="0" fontId="83" fillId="11" borderId="12" xfId="0" applyFont="1" applyFill="1" applyBorder="1" applyAlignment="1">
      <alignment horizontal="left" vertical="center" wrapText="1"/>
    </xf>
    <xf numFmtId="0" fontId="56" fillId="11" borderId="15" xfId="0" applyFont="1" applyFill="1" applyBorder="1" applyAlignment="1">
      <alignment horizontal="left" vertical="center" wrapText="1"/>
    </xf>
    <xf numFmtId="0" fontId="66" fillId="11" borderId="12" xfId="0" applyFont="1" applyFill="1" applyBorder="1" applyAlignment="1">
      <alignment horizontal="center" vertical="center"/>
    </xf>
    <xf numFmtId="0" fontId="66" fillId="11" borderId="15" xfId="0" applyFont="1" applyFill="1" applyBorder="1" applyAlignment="1">
      <alignment horizontal="center" vertical="center"/>
    </xf>
    <xf numFmtId="0" fontId="52" fillId="0" borderId="36"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38" xfId="0" applyFont="1" applyBorder="1" applyAlignment="1">
      <alignment horizontal="center" vertical="center" wrapText="1"/>
    </xf>
    <xf numFmtId="0" fontId="56" fillId="11" borderId="43" xfId="0" applyFont="1" applyFill="1" applyBorder="1" applyAlignment="1">
      <alignment vertical="center" wrapText="1"/>
    </xf>
    <xf numFmtId="0" fontId="56" fillId="11" borderId="40" xfId="0" applyFont="1" applyFill="1" applyBorder="1" applyAlignment="1">
      <alignment vertical="center" wrapText="1"/>
    </xf>
    <xf numFmtId="0" fontId="56" fillId="0" borderId="57" xfId="0" applyFont="1" applyBorder="1" applyAlignment="1">
      <alignment vertical="center" wrapText="1"/>
    </xf>
    <xf numFmtId="0" fontId="56" fillId="0" borderId="58" xfId="0" applyFont="1" applyBorder="1" applyAlignment="1">
      <alignment vertical="center" wrapText="1"/>
    </xf>
    <xf numFmtId="0" fontId="56" fillId="0" borderId="97" xfId="0" applyFont="1" applyBorder="1" applyAlignment="1">
      <alignment vertical="center" wrapText="1"/>
    </xf>
    <xf numFmtId="0" fontId="56" fillId="0" borderId="86" xfId="0" applyFont="1" applyBorder="1" applyAlignment="1">
      <alignment vertical="center" wrapText="1"/>
    </xf>
    <xf numFmtId="0" fontId="56" fillId="0" borderId="87" xfId="0" applyFont="1" applyBorder="1" applyAlignment="1">
      <alignment vertical="center" wrapText="1"/>
    </xf>
    <xf numFmtId="0" fontId="56" fillId="0" borderId="88" xfId="0" applyFont="1" applyBorder="1" applyAlignment="1">
      <alignment vertical="center" wrapText="1"/>
    </xf>
    <xf numFmtId="0" fontId="56" fillId="0" borderId="42" xfId="0" applyFont="1" applyBorder="1" applyAlignment="1">
      <alignment vertical="center" wrapText="1"/>
    </xf>
    <xf numFmtId="0" fontId="56" fillId="0" borderId="148" xfId="0" applyFont="1" applyBorder="1" applyAlignment="1">
      <alignment vertical="center" wrapText="1"/>
    </xf>
    <xf numFmtId="0" fontId="56" fillId="0" borderId="77" xfId="0" applyFont="1" applyBorder="1" applyAlignment="1">
      <alignment vertical="center" wrapText="1"/>
    </xf>
    <xf numFmtId="0" fontId="56" fillId="0" borderId="153" xfId="0" applyFont="1" applyBorder="1" applyAlignment="1">
      <alignment vertical="center" wrapText="1"/>
    </xf>
    <xf numFmtId="0" fontId="56" fillId="0" borderId="154" xfId="0" applyFont="1" applyBorder="1" applyAlignment="1">
      <alignment vertical="center" wrapText="1"/>
    </xf>
    <xf numFmtId="0" fontId="56" fillId="0" borderId="155" xfId="0" applyFont="1" applyBorder="1" applyAlignment="1">
      <alignment vertical="center" wrapText="1"/>
    </xf>
    <xf numFmtId="0" fontId="66" fillId="0" borderId="12" xfId="0" applyFont="1" applyBorder="1" applyAlignment="1">
      <alignment horizontal="center" vertical="center"/>
    </xf>
    <xf numFmtId="0" fontId="66" fillId="0" borderId="15" xfId="0" applyFont="1" applyBorder="1" applyAlignment="1">
      <alignment horizontal="center" vertical="center"/>
    </xf>
    <xf numFmtId="0" fontId="66" fillId="0" borderId="12" xfId="0" applyFont="1" applyBorder="1" applyAlignment="1">
      <alignment horizontal="center"/>
    </xf>
    <xf numFmtId="0" fontId="66" fillId="0" borderId="15" xfId="0" applyFont="1" applyBorder="1" applyAlignment="1">
      <alignment horizontal="center"/>
    </xf>
    <xf numFmtId="0" fontId="60" fillId="11" borderId="79" xfId="0" applyFont="1" applyFill="1" applyBorder="1" applyAlignment="1">
      <alignment horizontal="center" vertical="center" wrapText="1"/>
    </xf>
    <xf numFmtId="0" fontId="60" fillId="11" borderId="75" xfId="0" applyFont="1" applyFill="1" applyBorder="1" applyAlignment="1">
      <alignment horizontal="center" vertical="center" wrapText="1"/>
    </xf>
    <xf numFmtId="0" fontId="60" fillId="11" borderId="76" xfId="0" applyFont="1" applyFill="1" applyBorder="1" applyAlignment="1">
      <alignment horizontal="center" vertical="center" wrapText="1"/>
    </xf>
    <xf numFmtId="0" fontId="56" fillId="0" borderId="43" xfId="0" applyFont="1" applyBorder="1" applyAlignment="1">
      <alignment vertical="top" wrapText="1"/>
    </xf>
    <xf numFmtId="0" fontId="56" fillId="0" borderId="28" xfId="0" applyFont="1" applyBorder="1" applyAlignment="1">
      <alignment vertical="top" wrapText="1"/>
    </xf>
    <xf numFmtId="0" fontId="56" fillId="0" borderId="53" xfId="0" applyFont="1" applyBorder="1" applyAlignment="1">
      <alignment vertical="top" wrapText="1"/>
    </xf>
    <xf numFmtId="0" fontId="56" fillId="11" borderId="54" xfId="0" applyFont="1" applyFill="1" applyBorder="1" applyAlignment="1">
      <alignment vertical="top" wrapText="1"/>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17" fillId="0" borderId="18" xfId="0" applyFont="1" applyBorder="1" applyAlignment="1">
      <alignment horizontal="center" vertical="center"/>
    </xf>
    <xf numFmtId="164" fontId="21" fillId="0" borderId="4" xfId="0" applyNumberFormat="1" applyFont="1" applyBorder="1" applyAlignment="1">
      <alignment vertical="center" wrapText="1"/>
    </xf>
    <xf numFmtId="164" fontId="21" fillId="0" borderId="92" xfId="0" applyNumberFormat="1" applyFont="1" applyBorder="1" applyAlignment="1">
      <alignment vertical="center" wrapText="1"/>
    </xf>
    <xf numFmtId="164" fontId="21" fillId="13" borderId="4" xfId="0" applyNumberFormat="1" applyFont="1" applyFill="1" applyBorder="1" applyAlignment="1">
      <alignment vertical="center" wrapText="1"/>
    </xf>
    <xf numFmtId="164" fontId="21" fillId="13" borderId="92" xfId="0" applyNumberFormat="1" applyFont="1" applyFill="1" applyBorder="1" applyAlignment="1">
      <alignment vertical="center" wrapText="1"/>
    </xf>
    <xf numFmtId="164" fontId="21" fillId="11" borderId="4" xfId="0" applyNumberFormat="1" applyFont="1" applyFill="1" applyBorder="1" applyAlignment="1">
      <alignment horizontal="left" vertical="center" wrapText="1"/>
    </xf>
    <xf numFmtId="164" fontId="21" fillId="11" borderId="92" xfId="0" applyNumberFormat="1" applyFont="1" applyFill="1" applyBorder="1" applyAlignment="1">
      <alignment horizontal="left" vertical="center" wrapText="1"/>
    </xf>
    <xf numFmtId="49" fontId="21" fillId="11" borderId="4" xfId="0" applyNumberFormat="1" applyFont="1" applyFill="1" applyBorder="1" applyAlignment="1">
      <alignment horizontal="left" vertical="center" wrapText="1"/>
    </xf>
    <xf numFmtId="49" fontId="21" fillId="11" borderId="92" xfId="0" applyNumberFormat="1" applyFont="1" applyFill="1" applyBorder="1" applyAlignment="1">
      <alignment horizontal="left" vertical="center" wrapText="1"/>
    </xf>
    <xf numFmtId="164" fontId="21" fillId="0" borderId="93" xfId="0" applyNumberFormat="1" applyFont="1" applyBorder="1" applyAlignment="1">
      <alignment horizontal="left" vertical="center" wrapText="1"/>
    </xf>
    <xf numFmtId="164" fontId="21" fillId="0" borderId="94" xfId="0" applyNumberFormat="1" applyFont="1" applyBorder="1" applyAlignment="1">
      <alignment horizontal="left" vertical="center" wrapText="1"/>
    </xf>
    <xf numFmtId="164" fontId="21" fillId="0" borderId="95" xfId="0" applyNumberFormat="1" applyFont="1" applyBorder="1" applyAlignment="1">
      <alignment horizontal="left" vertical="center" wrapText="1"/>
    </xf>
    <xf numFmtId="164" fontId="22" fillId="11" borderId="167" xfId="0" applyNumberFormat="1" applyFont="1" applyFill="1" applyBorder="1" applyAlignment="1">
      <alignment horizontal="center" vertical="center" wrapText="1"/>
    </xf>
    <xf numFmtId="164" fontId="22" fillId="11" borderId="168" xfId="0" applyNumberFormat="1" applyFont="1" applyFill="1" applyBorder="1" applyAlignment="1">
      <alignment horizontal="center" vertical="center" wrapText="1"/>
    </xf>
    <xf numFmtId="164" fontId="22" fillId="11" borderId="169" xfId="0" applyNumberFormat="1" applyFont="1" applyFill="1" applyBorder="1" applyAlignment="1">
      <alignment horizontal="center" vertical="center" wrapText="1"/>
    </xf>
    <xf numFmtId="164" fontId="21" fillId="0" borderId="34" xfId="0" applyNumberFormat="1" applyFont="1" applyBorder="1" applyAlignment="1">
      <alignment horizontal="left" vertical="center" wrapText="1"/>
    </xf>
    <xf numFmtId="164" fontId="21" fillId="0" borderId="98" xfId="0" applyNumberFormat="1" applyFont="1" applyBorder="1" applyAlignment="1">
      <alignment horizontal="left" vertical="center" wrapText="1"/>
    </xf>
    <xf numFmtId="49" fontId="48" fillId="11" borderId="162" xfId="0" applyNumberFormat="1" applyFont="1" applyFill="1" applyBorder="1" applyAlignment="1">
      <alignment horizontal="center" vertical="center" wrapText="1"/>
    </xf>
    <xf numFmtId="49" fontId="21" fillId="11" borderId="4" xfId="0" applyNumberFormat="1" applyFont="1" applyFill="1" applyBorder="1" applyAlignment="1">
      <alignment horizontal="center" vertical="center" wrapText="1"/>
    </xf>
    <xf numFmtId="49" fontId="21" fillId="11" borderId="92" xfId="0" applyNumberFormat="1"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2" xfId="0" applyFont="1" applyFill="1" applyBorder="1" applyAlignment="1">
      <alignment horizontal="left" vertical="center" wrapText="1"/>
    </xf>
    <xf numFmtId="0" fontId="7" fillId="5" borderId="1" xfId="0" applyFont="1" applyFill="1" applyBorder="1" applyAlignment="1">
      <alignment horizontal="left" vertical="center"/>
    </xf>
    <xf numFmtId="0" fontId="8" fillId="4" borderId="3" xfId="0" applyFont="1" applyFill="1" applyBorder="1" applyAlignment="1">
      <alignment vertical="center" wrapText="1"/>
    </xf>
    <xf numFmtId="0" fontId="8" fillId="4" borderId="2" xfId="0" applyFont="1" applyFill="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164" fontId="34" fillId="0" borderId="26" xfId="0" applyNumberFormat="1" applyFont="1" applyBorder="1" applyAlignment="1">
      <alignment horizontal="center" vertical="center" wrapText="1"/>
    </xf>
    <xf numFmtId="49" fontId="21" fillId="0" borderId="90" xfId="0" applyNumberFormat="1" applyFont="1" applyBorder="1" applyAlignment="1">
      <alignment vertical="center" wrapText="1"/>
    </xf>
    <xf numFmtId="49" fontId="21" fillId="0" borderId="91" xfId="0" applyNumberFormat="1" applyFont="1" applyBorder="1" applyAlignment="1">
      <alignment vertical="center" wrapText="1"/>
    </xf>
    <xf numFmtId="164" fontId="21" fillId="0" borderId="4" xfId="0" applyNumberFormat="1" applyFont="1" applyBorder="1" applyAlignment="1">
      <alignment horizontal="left" vertical="center" wrapText="1"/>
    </xf>
    <xf numFmtId="164" fontId="21" fillId="0" borderId="92" xfId="0" applyNumberFormat="1" applyFont="1" applyBorder="1" applyAlignment="1">
      <alignment horizontal="left" vertical="center" wrapText="1"/>
    </xf>
    <xf numFmtId="0" fontId="12" fillId="2" borderId="0" xfId="0" applyFont="1" applyFill="1" applyAlignment="1">
      <alignment horizontal="center" vertical="center" wrapText="1"/>
    </xf>
    <xf numFmtId="0" fontId="7" fillId="5" borderId="1" xfId="0" applyFont="1" applyFill="1" applyBorder="1" applyAlignment="1">
      <alignment horizontal="left" vertical="center" wrapText="1"/>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38" xfId="0" applyFont="1" applyBorder="1" applyAlignment="1">
      <alignment horizontal="center" vertical="center" wrapText="1"/>
    </xf>
    <xf numFmtId="0" fontId="22" fillId="11" borderId="71" xfId="0" applyFont="1" applyFill="1" applyBorder="1" applyAlignment="1">
      <alignment horizontal="center" vertical="center" wrapText="1"/>
    </xf>
    <xf numFmtId="0" fontId="22" fillId="11" borderId="177" xfId="0" applyFont="1" applyFill="1" applyBorder="1" applyAlignment="1">
      <alignment horizontal="center" vertical="center" wrapText="1"/>
    </xf>
    <xf numFmtId="0" fontId="21" fillId="11" borderId="43" xfId="0" applyFont="1" applyFill="1" applyBorder="1" applyAlignment="1">
      <alignment horizontal="left" vertical="center" wrapText="1"/>
    </xf>
    <xf numFmtId="0" fontId="21" fillId="11" borderId="28" xfId="0" applyFont="1" applyFill="1" applyBorder="1" applyAlignment="1">
      <alignment horizontal="left" vertical="center" wrapText="1"/>
    </xf>
    <xf numFmtId="0" fontId="21" fillId="11" borderId="40" xfId="0" applyFont="1" applyFill="1" applyBorder="1" applyAlignment="1">
      <alignment horizontal="left" vertical="center" wrapText="1"/>
    </xf>
    <xf numFmtId="0" fontId="21" fillId="11" borderId="57" xfId="0" applyFont="1" applyFill="1" applyBorder="1" applyAlignment="1">
      <alignment horizontal="left" vertical="center" wrapText="1"/>
    </xf>
    <xf numFmtId="0" fontId="21" fillId="11" borderId="58" xfId="0" applyFont="1" applyFill="1" applyBorder="1" applyAlignment="1">
      <alignment horizontal="left" vertical="center" wrapText="1"/>
    </xf>
    <xf numFmtId="0" fontId="21" fillId="11" borderId="97" xfId="0" applyFont="1" applyFill="1" applyBorder="1" applyAlignment="1">
      <alignment horizontal="left" vertical="center" wrapText="1"/>
    </xf>
    <xf numFmtId="0" fontId="21" fillId="0" borderId="41" xfId="0" applyFont="1" applyBorder="1" applyAlignment="1">
      <alignment horizontal="left" vertical="center" wrapText="1"/>
    </xf>
    <xf numFmtId="0" fontId="21" fillId="0" borderId="0" xfId="0" applyFont="1" applyAlignment="1">
      <alignment horizontal="left" vertical="center" wrapText="1"/>
    </xf>
    <xf numFmtId="0" fontId="21" fillId="0" borderId="61" xfId="0" applyFont="1" applyBorder="1" applyAlignment="1">
      <alignment horizontal="left" vertical="center" wrapText="1"/>
    </xf>
    <xf numFmtId="0" fontId="21" fillId="0" borderId="173" xfId="0" applyFont="1" applyBorder="1" applyAlignment="1">
      <alignment horizontal="left" vertical="center" wrapText="1"/>
    </xf>
    <xf numFmtId="0" fontId="21" fillId="0" borderId="96" xfId="0" applyFont="1" applyBorder="1" applyAlignment="1">
      <alignment horizontal="left" vertical="center" wrapText="1"/>
    </xf>
    <xf numFmtId="0" fontId="21" fillId="0" borderId="171" xfId="0" applyFont="1" applyBorder="1" applyAlignment="1">
      <alignment horizontal="left" vertical="center" wrapText="1"/>
    </xf>
    <xf numFmtId="0" fontId="21" fillId="0" borderId="174" xfId="0" applyFont="1" applyBorder="1" applyAlignment="1">
      <alignment vertical="center" wrapText="1"/>
    </xf>
    <xf numFmtId="0" fontId="21" fillId="0" borderId="90" xfId="0" applyFont="1" applyBorder="1" applyAlignment="1">
      <alignment vertical="center" wrapText="1"/>
    </xf>
    <xf numFmtId="0" fontId="21" fillId="0" borderId="172" xfId="0" applyFont="1" applyBorder="1" applyAlignment="1">
      <alignment vertical="center" wrapText="1"/>
    </xf>
    <xf numFmtId="0" fontId="22" fillId="11" borderId="148" xfId="0" applyFont="1" applyFill="1" applyBorder="1" applyAlignment="1">
      <alignment horizontal="center" vertical="center" wrapText="1"/>
    </xf>
    <xf numFmtId="0" fontId="22" fillId="11" borderId="0" xfId="0" applyFont="1" applyFill="1" applyAlignment="1">
      <alignment horizontal="center" vertical="center" wrapText="1"/>
    </xf>
    <xf numFmtId="0" fontId="22" fillId="11" borderId="176" xfId="0" applyFont="1" applyFill="1" applyBorder="1" applyAlignment="1">
      <alignment horizontal="center" vertical="center" wrapText="1"/>
    </xf>
    <xf numFmtId="0" fontId="21" fillId="0" borderId="138" xfId="0" applyFont="1" applyBorder="1" applyAlignment="1">
      <alignment vertical="center" wrapText="1"/>
    </xf>
    <xf numFmtId="0" fontId="21" fillId="0" borderId="22" xfId="0" applyFont="1" applyBorder="1" applyAlignment="1">
      <alignment vertical="center" wrapText="1"/>
    </xf>
    <xf numFmtId="0" fontId="21" fillId="0" borderId="39" xfId="0" applyFont="1" applyBorder="1" applyAlignment="1">
      <alignment vertical="center" wrapText="1"/>
    </xf>
    <xf numFmtId="0" fontId="21" fillId="0" borderId="43" xfId="0" applyFont="1" applyBorder="1" applyAlignment="1">
      <alignment vertical="center" wrapText="1"/>
    </xf>
    <xf numFmtId="0" fontId="21" fillId="0" borderId="28" xfId="0" applyFont="1" applyBorder="1" applyAlignment="1">
      <alignment vertical="center" wrapText="1"/>
    </xf>
    <xf numFmtId="0" fontId="21" fillId="0" borderId="40" xfId="0" applyFont="1" applyBorder="1" applyAlignment="1">
      <alignment vertical="center" wrapText="1"/>
    </xf>
    <xf numFmtId="0" fontId="48" fillId="11" borderId="43" xfId="0" applyFont="1" applyFill="1" applyBorder="1" applyAlignment="1">
      <alignment horizontal="center" vertical="center" wrapText="1"/>
    </xf>
    <xf numFmtId="0" fontId="21" fillId="11" borderId="28" xfId="0" applyFont="1" applyFill="1" applyBorder="1" applyAlignment="1">
      <alignment horizontal="center" vertical="center" wrapText="1"/>
    </xf>
    <xf numFmtId="0" fontId="21" fillId="11" borderId="40" xfId="0" applyFont="1" applyFill="1" applyBorder="1" applyAlignment="1">
      <alignment horizontal="center" vertical="center" wrapText="1"/>
    </xf>
    <xf numFmtId="0" fontId="21" fillId="0" borderId="175" xfId="0" applyFont="1" applyBorder="1" applyAlignment="1">
      <alignment horizontal="left" vertical="center" wrapText="1"/>
    </xf>
    <xf numFmtId="0" fontId="21" fillId="0" borderId="94" xfId="0" applyFont="1" applyBorder="1" applyAlignment="1">
      <alignment horizontal="left" vertical="center" wrapText="1"/>
    </xf>
    <xf numFmtId="0" fontId="21" fillId="0" borderId="103" xfId="0" applyFont="1" applyBorder="1" applyAlignment="1">
      <alignment horizontal="left" vertical="center" wrapText="1"/>
    </xf>
    <xf numFmtId="0" fontId="22" fillId="11" borderId="42" xfId="0" applyFont="1" applyFill="1" applyBorder="1" applyAlignment="1">
      <alignment horizontal="center" vertical="center" wrapText="1"/>
    </xf>
    <xf numFmtId="0" fontId="22" fillId="11" borderId="41" xfId="0" applyFont="1" applyFill="1" applyBorder="1" applyAlignment="1">
      <alignment horizontal="center" vertical="center" wrapText="1"/>
    </xf>
    <xf numFmtId="0" fontId="22" fillId="11" borderId="151" xfId="0" applyFont="1" applyFill="1" applyBorder="1" applyAlignment="1">
      <alignment horizontal="center" vertical="center" wrapText="1"/>
    </xf>
    <xf numFmtId="0" fontId="21" fillId="0" borderId="43" xfId="0" applyFont="1" applyBorder="1" applyAlignment="1">
      <alignment horizontal="left" vertical="center" wrapText="1"/>
    </xf>
    <xf numFmtId="0" fontId="21" fillId="0" borderId="28" xfId="0" applyFont="1" applyBorder="1" applyAlignment="1">
      <alignment horizontal="left" vertical="center" wrapText="1"/>
    </xf>
    <xf numFmtId="0" fontId="21" fillId="0" borderId="40" xfId="0" applyFont="1" applyBorder="1" applyAlignment="1">
      <alignment horizontal="left" vertical="center" wrapText="1"/>
    </xf>
    <xf numFmtId="0" fontId="21" fillId="0" borderId="153" xfId="0" applyFont="1" applyBorder="1" applyAlignment="1">
      <alignment horizontal="left" vertical="center" wrapText="1"/>
    </xf>
    <xf numFmtId="0" fontId="21" fillId="0" borderId="154" xfId="0" applyFont="1" applyBorder="1" applyAlignment="1">
      <alignment horizontal="left" vertical="center" wrapText="1"/>
    </xf>
    <xf numFmtId="0" fontId="21" fillId="0" borderId="155" xfId="0" applyFont="1" applyBorder="1" applyAlignment="1">
      <alignment horizontal="left" vertical="center" wrapText="1"/>
    </xf>
    <xf numFmtId="0" fontId="48" fillId="11" borderId="25" xfId="0" applyFont="1" applyFill="1" applyBorder="1" applyAlignment="1">
      <alignment horizontal="left" vertical="center" wrapText="1"/>
    </xf>
    <xf numFmtId="0" fontId="21" fillId="11" borderId="26" xfId="0" applyFont="1" applyFill="1" applyBorder="1" applyAlignment="1">
      <alignment horizontal="left" vertical="center" wrapText="1"/>
    </xf>
    <xf numFmtId="0" fontId="21" fillId="11" borderId="30" xfId="0" applyFont="1" applyFill="1" applyBorder="1" applyAlignment="1">
      <alignment horizontal="left" vertical="center" wrapText="1"/>
    </xf>
    <xf numFmtId="0" fontId="42" fillId="0" borderId="14" xfId="0" applyFont="1" applyBorder="1" applyAlignment="1">
      <alignment horizontal="left" vertical="center" wrapText="1"/>
    </xf>
    <xf numFmtId="0" fontId="42" fillId="0" borderId="1" xfId="0" applyFont="1" applyBorder="1" applyAlignment="1">
      <alignment horizontal="left" vertical="center" wrapText="1"/>
    </xf>
    <xf numFmtId="0" fontId="42" fillId="0" borderId="8" xfId="0" applyFont="1" applyBorder="1" applyAlignment="1">
      <alignment horizontal="left" vertical="center" wrapText="1"/>
    </xf>
    <xf numFmtId="0" fontId="23" fillId="2" borderId="0" xfId="0" applyFont="1" applyFill="1" applyAlignment="1">
      <alignment horizontal="center" vertical="center" wrapText="1"/>
    </xf>
    <xf numFmtId="0" fontId="17" fillId="4" borderId="3" xfId="0" applyFont="1" applyFill="1" applyBorder="1" applyAlignment="1">
      <alignment vertical="center" wrapText="1"/>
    </xf>
    <xf numFmtId="0" fontId="17" fillId="4" borderId="2" xfId="0" applyFont="1" applyFill="1" applyBorder="1" applyAlignment="1">
      <alignment vertical="center" wrapText="1"/>
    </xf>
    <xf numFmtId="0" fontId="0" fillId="5" borderId="1" xfId="0" applyFill="1" applyBorder="1" applyAlignment="1">
      <alignment horizontal="left" vertical="center"/>
    </xf>
    <xf numFmtId="0" fontId="25" fillId="0" borderId="1" xfId="0" applyFont="1" applyBorder="1" applyAlignment="1">
      <alignment horizontal="center" vertical="center" wrapText="1"/>
    </xf>
    <xf numFmtId="0" fontId="27" fillId="0" borderId="1" xfId="0" applyFont="1" applyBorder="1" applyAlignment="1">
      <alignment horizontal="left" vertical="center" wrapText="1"/>
    </xf>
    <xf numFmtId="0" fontId="43" fillId="0" borderId="105" xfId="0" applyFont="1" applyBorder="1" applyAlignment="1">
      <alignment horizontal="center" vertical="center" wrapText="1"/>
    </xf>
    <xf numFmtId="0" fontId="35" fillId="12" borderId="12" xfId="0" applyFont="1" applyFill="1" applyBorder="1" applyAlignment="1">
      <alignment horizontal="center" vertical="center" wrapText="1"/>
    </xf>
    <xf numFmtId="0" fontId="35" fillId="12" borderId="15" xfId="0" applyFont="1" applyFill="1" applyBorder="1" applyAlignment="1">
      <alignment horizontal="center" vertical="center" wrapText="1"/>
    </xf>
    <xf numFmtId="0" fontId="35" fillId="12" borderId="12" xfId="0" applyFont="1" applyFill="1" applyBorder="1" applyAlignment="1">
      <alignment horizontal="center" vertical="center"/>
    </xf>
    <xf numFmtId="0" fontId="35" fillId="12" borderId="15" xfId="0" applyFont="1" applyFill="1" applyBorder="1" applyAlignment="1">
      <alignment horizontal="center" vertical="center"/>
    </xf>
    <xf numFmtId="0" fontId="22" fillId="11" borderId="60" xfId="0" applyFont="1" applyFill="1" applyBorder="1" applyAlignment="1">
      <alignment horizontal="left" vertical="center" wrapText="1"/>
    </xf>
    <xf numFmtId="0" fontId="22" fillId="11" borderId="62" xfId="0" applyFont="1" applyFill="1" applyBorder="1" applyAlignment="1">
      <alignment horizontal="left" vertical="center" wrapText="1"/>
    </xf>
    <xf numFmtId="0" fontId="21" fillId="0" borderId="51" xfId="0" applyFont="1" applyBorder="1" applyAlignment="1">
      <alignment vertical="center" wrapText="1"/>
    </xf>
    <xf numFmtId="0" fontId="21" fillId="0" borderId="52" xfId="0" applyFont="1" applyBorder="1" applyAlignment="1">
      <alignment vertical="center" wrapText="1"/>
    </xf>
    <xf numFmtId="0" fontId="21" fillId="0" borderId="54" xfId="0" applyFont="1" applyBorder="1" applyAlignment="1">
      <alignment horizontal="left" vertical="center" wrapText="1"/>
    </xf>
    <xf numFmtId="0" fontId="21" fillId="0" borderId="55" xfId="0" applyFont="1" applyBorder="1" applyAlignment="1">
      <alignment horizontal="left" vertical="center" wrapText="1"/>
    </xf>
    <xf numFmtId="0" fontId="21" fillId="0" borderId="56" xfId="0" applyFont="1" applyBorder="1" applyAlignment="1">
      <alignment horizontal="left" vertical="center" wrapText="1"/>
    </xf>
    <xf numFmtId="0" fontId="0" fillId="11" borderId="20" xfId="0" applyFill="1" applyBorder="1" applyAlignment="1">
      <alignment horizontal="center"/>
    </xf>
    <xf numFmtId="0" fontId="0" fillId="11" borderId="24" xfId="0" applyFill="1" applyBorder="1" applyAlignment="1">
      <alignment horizontal="center"/>
    </xf>
    <xf numFmtId="0" fontId="0" fillId="5" borderId="1" xfId="0" applyFill="1" applyBorder="1" applyAlignment="1">
      <alignment horizontal="left" vertical="center" wrapText="1"/>
    </xf>
    <xf numFmtId="0" fontId="17" fillId="4" borderId="3"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21" fillId="0" borderId="71" xfId="0" applyFont="1" applyBorder="1" applyAlignment="1">
      <alignment vertical="center" wrapText="1"/>
    </xf>
    <xf numFmtId="0" fontId="21" fillId="0" borderId="72" xfId="0" applyFont="1" applyBorder="1" applyAlignment="1">
      <alignment vertical="center" wrapText="1"/>
    </xf>
    <xf numFmtId="0" fontId="43" fillId="0" borderId="104" xfId="0" applyFont="1" applyBorder="1" applyAlignment="1">
      <alignment horizontal="center" vertical="center" wrapText="1"/>
    </xf>
    <xf numFmtId="0" fontId="42" fillId="0" borderId="16" xfId="0" applyFont="1" applyBorder="1" applyAlignment="1">
      <alignment horizontal="left" vertical="center" wrapText="1"/>
    </xf>
    <xf numFmtId="0" fontId="42" fillId="0" borderId="13" xfId="0" applyFont="1" applyBorder="1" applyAlignment="1">
      <alignment horizontal="left" vertical="center" wrapText="1"/>
    </xf>
    <xf numFmtId="0" fontId="42" fillId="0" borderId="17" xfId="0" applyFont="1" applyBorder="1" applyAlignment="1">
      <alignment horizontal="left" vertical="center" wrapText="1"/>
    </xf>
    <xf numFmtId="0" fontId="22" fillId="0" borderId="46" xfId="0" applyFont="1" applyBorder="1" applyAlignment="1">
      <alignment horizontal="center" vertical="center"/>
    </xf>
    <xf numFmtId="0" fontId="22" fillId="0" borderId="48" xfId="0" applyFont="1" applyBorder="1" applyAlignment="1">
      <alignment horizontal="center" vertical="center"/>
    </xf>
    <xf numFmtId="0" fontId="42" fillId="0" borderId="18" xfId="0" applyFont="1" applyBorder="1" applyAlignment="1">
      <alignment horizontal="left" vertical="center" wrapText="1"/>
    </xf>
    <xf numFmtId="0" fontId="42" fillId="0" borderId="9" xfId="0" applyFont="1" applyBorder="1" applyAlignment="1">
      <alignment horizontal="left" vertical="center" wrapText="1"/>
    </xf>
    <xf numFmtId="0" fontId="42" fillId="0" borderId="10" xfId="0" applyFont="1" applyBorder="1" applyAlignment="1">
      <alignment horizontal="left" vertical="center" wrapText="1"/>
    </xf>
    <xf numFmtId="0" fontId="21" fillId="0" borderId="170" xfId="0" applyFont="1" applyBorder="1" applyAlignment="1">
      <alignment vertical="center" wrapText="1"/>
    </xf>
    <xf numFmtId="0" fontId="21" fillId="0" borderId="78" xfId="0" applyFont="1" applyBorder="1" applyAlignment="1">
      <alignment vertical="center" wrapText="1"/>
    </xf>
    <xf numFmtId="0" fontId="22" fillId="11" borderId="21" xfId="0" applyFont="1" applyFill="1" applyBorder="1" applyAlignment="1">
      <alignment horizontal="center" vertical="center" wrapText="1"/>
    </xf>
    <xf numFmtId="0" fontId="22" fillId="11" borderId="32" xfId="0" applyFont="1" applyFill="1" applyBorder="1" applyAlignment="1">
      <alignment horizontal="center" vertical="center" wrapText="1"/>
    </xf>
    <xf numFmtId="0" fontId="17" fillId="11" borderId="42" xfId="0" applyFont="1" applyFill="1" applyBorder="1" applyAlignment="1">
      <alignment horizontal="center" vertical="center" wrapText="1"/>
    </xf>
    <xf numFmtId="0" fontId="17" fillId="11" borderId="151" xfId="0" applyFont="1" applyFill="1" applyBorder="1" applyAlignment="1">
      <alignment horizontal="center" vertical="center" wrapText="1"/>
    </xf>
    <xf numFmtId="0" fontId="17" fillId="0" borderId="49" xfId="0" applyFont="1" applyBorder="1" applyAlignment="1">
      <alignment horizontal="center" vertical="center"/>
    </xf>
    <xf numFmtId="0" fontId="22" fillId="11" borderId="46" xfId="0" applyFont="1" applyFill="1" applyBorder="1" applyAlignment="1">
      <alignment horizontal="center" vertical="center"/>
    </xf>
    <xf numFmtId="0" fontId="22" fillId="11" borderId="48" xfId="0" applyFont="1" applyFill="1" applyBorder="1" applyAlignment="1">
      <alignment horizontal="center" vertical="center"/>
    </xf>
    <xf numFmtId="0" fontId="0" fillId="11" borderId="32" xfId="0" applyFill="1" applyBorder="1" applyAlignment="1">
      <alignment horizontal="center"/>
    </xf>
    <xf numFmtId="0" fontId="29" fillId="3" borderId="21"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23" xfId="0" applyFont="1" applyFill="1" applyBorder="1" applyAlignment="1">
      <alignment horizontal="center" vertical="center"/>
    </xf>
    <xf numFmtId="0" fontId="17" fillId="0" borderId="63" xfId="0" applyFont="1" applyBorder="1" applyAlignment="1">
      <alignment horizontal="center" vertical="center" wrapText="1"/>
    </xf>
  </cellXfs>
  <cellStyles count="2">
    <cellStyle name="Normal" xfId="0" builtinId="0"/>
    <cellStyle name="Sortie 2" xfId="1" xr:uid="{00000000-0005-0000-0000-000001000000}"/>
  </cellStyles>
  <dxfs count="0"/>
  <tableStyles count="0" defaultTableStyle="TableStyleMedium2" defaultPivotStyle="PivotStyleLight16"/>
  <colors>
    <mruColors>
      <color rgb="FFCC66FF"/>
      <color rgb="FF99FF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595842</xdr:colOff>
      <xdr:row>10</xdr:row>
      <xdr:rowOff>8515</xdr:rowOff>
    </xdr:from>
    <xdr:to>
      <xdr:col>0</xdr:col>
      <xdr:colOff>1601279</xdr:colOff>
      <xdr:row>11</xdr:row>
      <xdr:rowOff>46567</xdr:rowOff>
    </xdr:to>
    <xdr:pic>
      <xdr:nvPicPr>
        <xdr:cNvPr id="2" name="Image 1">
          <a:extLst>
            <a:ext uri="{FF2B5EF4-FFF2-40B4-BE49-F238E27FC236}">
              <a16:creationId xmlns:a16="http://schemas.microsoft.com/office/drawing/2014/main" id="{34D6F540-0E98-4961-9090-F7FC5BC2AC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842" y="4018540"/>
          <a:ext cx="1005437" cy="971502"/>
        </a:xfrm>
        <a:prstGeom prst="rect">
          <a:avLst/>
        </a:prstGeom>
      </xdr:spPr>
    </xdr:pic>
    <xdr:clientData/>
  </xdr:twoCellAnchor>
  <xdr:twoCellAnchor editAs="oneCell">
    <xdr:from>
      <xdr:col>3</xdr:col>
      <xdr:colOff>930274</xdr:colOff>
      <xdr:row>0</xdr:row>
      <xdr:rowOff>9525</xdr:rowOff>
    </xdr:from>
    <xdr:to>
      <xdr:col>4</xdr:col>
      <xdr:colOff>800646</xdr:colOff>
      <xdr:row>0</xdr:row>
      <xdr:rowOff>1163108</xdr:rowOff>
    </xdr:to>
    <xdr:pic>
      <xdr:nvPicPr>
        <xdr:cNvPr id="3" name="Image 2">
          <a:extLst>
            <a:ext uri="{FF2B5EF4-FFF2-40B4-BE49-F238E27FC236}">
              <a16:creationId xmlns:a16="http://schemas.microsoft.com/office/drawing/2014/main" id="{AFC6D2B8-5FD2-4421-BEE8-DC6281D4B49F}"/>
            </a:ext>
            <a:ext uri="{147F2762-F138-4A5C-976F-8EAC2B608ADB}">
              <a16:predDERef xmlns:a16="http://schemas.microsoft.com/office/drawing/2014/main" pred="{34D6F540-0E98-4961-9090-F7FC5BC2ACBF}"/>
            </a:ext>
          </a:extLst>
        </xdr:cNvPr>
        <xdr:cNvPicPr>
          <a:picLocks noChangeAspect="1"/>
        </xdr:cNvPicPr>
      </xdr:nvPicPr>
      <xdr:blipFill>
        <a:blip xmlns:r="http://schemas.openxmlformats.org/officeDocument/2006/relationships" r:embed="rId2"/>
        <a:stretch>
          <a:fillRect/>
        </a:stretch>
      </xdr:blipFill>
      <xdr:spPr>
        <a:xfrm>
          <a:off x="11703049" y="9525"/>
          <a:ext cx="1041947" cy="1153583"/>
        </a:xfrm>
        <a:prstGeom prst="rect">
          <a:avLst/>
        </a:prstGeom>
      </xdr:spPr>
    </xdr:pic>
    <xdr:clientData/>
  </xdr:twoCellAnchor>
  <xdr:twoCellAnchor editAs="oneCell">
    <xdr:from>
      <xdr:col>4</xdr:col>
      <xdr:colOff>763058</xdr:colOff>
      <xdr:row>0</xdr:row>
      <xdr:rowOff>89958</xdr:rowOff>
    </xdr:from>
    <xdr:to>
      <xdr:col>6</xdr:col>
      <xdr:colOff>2009678</xdr:colOff>
      <xdr:row>0</xdr:row>
      <xdr:rowOff>1107859</xdr:rowOff>
    </xdr:to>
    <xdr:pic>
      <xdr:nvPicPr>
        <xdr:cNvPr id="4" name="Image 3">
          <a:extLst>
            <a:ext uri="{FF2B5EF4-FFF2-40B4-BE49-F238E27FC236}">
              <a16:creationId xmlns:a16="http://schemas.microsoft.com/office/drawing/2014/main" id="{884CF471-B410-4E76-8B91-FC7EF71F1D39}"/>
            </a:ext>
            <a:ext uri="{147F2762-F138-4A5C-976F-8EAC2B608ADB}">
              <a16:predDERef xmlns:a16="http://schemas.microsoft.com/office/drawing/2014/main" pred="{AFC6D2B8-5FD2-4421-BEE8-DC6281D4B49F}"/>
            </a:ext>
          </a:extLst>
        </xdr:cNvPr>
        <xdr:cNvPicPr>
          <a:picLocks noChangeAspect="1"/>
        </xdr:cNvPicPr>
      </xdr:nvPicPr>
      <xdr:blipFill>
        <a:blip xmlns:r="http://schemas.openxmlformats.org/officeDocument/2006/relationships" r:embed="rId3"/>
        <a:stretch>
          <a:fillRect/>
        </a:stretch>
      </xdr:blipFill>
      <xdr:spPr>
        <a:xfrm>
          <a:off x="12707408" y="89958"/>
          <a:ext cx="3627870" cy="10179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1301749</xdr:colOff>
      <xdr:row>0</xdr:row>
      <xdr:rowOff>0</xdr:rowOff>
    </xdr:from>
    <xdr:to>
      <xdr:col>2</xdr:col>
      <xdr:colOff>2343696</xdr:colOff>
      <xdr:row>0</xdr:row>
      <xdr:rowOff>1153583</xdr:rowOff>
    </xdr:to>
    <xdr:pic>
      <xdr:nvPicPr>
        <xdr:cNvPr id="2" name="Image 1">
          <a:extLst>
            <a:ext uri="{FF2B5EF4-FFF2-40B4-BE49-F238E27FC236}">
              <a16:creationId xmlns:a16="http://schemas.microsoft.com/office/drawing/2014/main" id="{E4D31295-E373-416D-89BE-9BE2F2A2C028}"/>
            </a:ext>
          </a:extLst>
        </xdr:cNvPr>
        <xdr:cNvPicPr>
          <a:picLocks noChangeAspect="1"/>
        </xdr:cNvPicPr>
      </xdr:nvPicPr>
      <xdr:blipFill>
        <a:blip xmlns:r="http://schemas.openxmlformats.org/officeDocument/2006/relationships" r:embed="rId1"/>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6202409</xdr:colOff>
      <xdr:row>0</xdr:row>
      <xdr:rowOff>1155484</xdr:rowOff>
    </xdr:to>
    <xdr:pic>
      <xdr:nvPicPr>
        <xdr:cNvPr id="3" name="Image 2">
          <a:extLst>
            <a:ext uri="{FF2B5EF4-FFF2-40B4-BE49-F238E27FC236}">
              <a16:creationId xmlns:a16="http://schemas.microsoft.com/office/drawing/2014/main" id="{2E68CC73-00DB-4D28-A7E0-AB9305B57E2A}"/>
            </a:ext>
          </a:extLst>
        </xdr:cNvPr>
        <xdr:cNvPicPr>
          <a:picLocks noChangeAspect="1"/>
        </xdr:cNvPicPr>
      </xdr:nvPicPr>
      <xdr:blipFill>
        <a:blip xmlns:r="http://schemas.openxmlformats.org/officeDocument/2006/relationships" r:embed="rId2"/>
        <a:stretch>
          <a:fillRect/>
        </a:stretch>
      </xdr:blipFill>
      <xdr:spPr>
        <a:xfrm>
          <a:off x="6803813" y="137583"/>
          <a:ext cx="3765549" cy="1017901"/>
        </a:xfrm>
        <a:prstGeom prst="rect">
          <a:avLst/>
        </a:prstGeom>
      </xdr:spPr>
    </xdr:pic>
    <xdr:clientData/>
  </xdr:twoCellAnchor>
  <xdr:twoCellAnchor editAs="oneCell">
    <xdr:from>
      <xdr:col>0</xdr:col>
      <xdr:colOff>457200</xdr:colOff>
      <xdr:row>10</xdr:row>
      <xdr:rowOff>139700</xdr:rowOff>
    </xdr:from>
    <xdr:to>
      <xdr:col>0</xdr:col>
      <xdr:colOff>1462637</xdr:colOff>
      <xdr:row>10</xdr:row>
      <xdr:rowOff>1111202</xdr:rowOff>
    </xdr:to>
    <xdr:pic>
      <xdr:nvPicPr>
        <xdr:cNvPr id="4" name="Image 3">
          <a:extLst>
            <a:ext uri="{FF2B5EF4-FFF2-40B4-BE49-F238E27FC236}">
              <a16:creationId xmlns:a16="http://schemas.microsoft.com/office/drawing/2014/main" id="{8CD9A190-D41D-40E3-9A74-B4D2DFAC19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4508500"/>
          <a:ext cx="1005437" cy="9715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E236C364-AD74-4250-943C-4F32F6484B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438620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89024FB5-F321-4DC4-B64A-7B06FF11ADA5}"/>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6202409</xdr:colOff>
      <xdr:row>0</xdr:row>
      <xdr:rowOff>1155484</xdr:rowOff>
    </xdr:to>
    <xdr:pic>
      <xdr:nvPicPr>
        <xdr:cNvPr id="4" name="Image 3">
          <a:extLst>
            <a:ext uri="{FF2B5EF4-FFF2-40B4-BE49-F238E27FC236}">
              <a16:creationId xmlns:a16="http://schemas.microsoft.com/office/drawing/2014/main" id="{2B253C7D-DC9E-41B0-8722-BFB841EFB344}"/>
            </a:ext>
          </a:extLst>
        </xdr:cNvPr>
        <xdr:cNvPicPr>
          <a:picLocks noChangeAspect="1"/>
        </xdr:cNvPicPr>
      </xdr:nvPicPr>
      <xdr:blipFill>
        <a:blip xmlns:r="http://schemas.openxmlformats.org/officeDocument/2006/relationships" r:embed="rId3"/>
        <a:stretch>
          <a:fillRect/>
        </a:stretch>
      </xdr:blipFill>
      <xdr:spPr>
        <a:xfrm>
          <a:off x="6803813" y="137583"/>
          <a:ext cx="3765549" cy="10179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ED881C68-1EF7-4DDF-9AD4-DF061123B0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438620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0835B548-9D90-4C4F-BE4C-5676B7F8168C}"/>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6202409</xdr:colOff>
      <xdr:row>0</xdr:row>
      <xdr:rowOff>1155484</xdr:rowOff>
    </xdr:to>
    <xdr:pic>
      <xdr:nvPicPr>
        <xdr:cNvPr id="4" name="Image 3">
          <a:extLst>
            <a:ext uri="{FF2B5EF4-FFF2-40B4-BE49-F238E27FC236}">
              <a16:creationId xmlns:a16="http://schemas.microsoft.com/office/drawing/2014/main" id="{CB660EB6-B8AF-4F91-8F66-9DDCF8BD7E33}"/>
            </a:ext>
          </a:extLst>
        </xdr:cNvPr>
        <xdr:cNvPicPr>
          <a:picLocks noChangeAspect="1"/>
        </xdr:cNvPicPr>
      </xdr:nvPicPr>
      <xdr:blipFill>
        <a:blip xmlns:r="http://schemas.openxmlformats.org/officeDocument/2006/relationships" r:embed="rId3"/>
        <a:stretch>
          <a:fillRect/>
        </a:stretch>
      </xdr:blipFill>
      <xdr:spPr>
        <a:xfrm>
          <a:off x="6803813" y="137583"/>
          <a:ext cx="3765549" cy="1017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757CC104-4144-4373-A5DA-A5F54DD61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398361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487BD5E5-46AB-4B83-85B0-E303C77CA3CF}"/>
            </a:ext>
          </a:extLst>
        </xdr:cNvPr>
        <xdr:cNvPicPr>
          <a:picLocks noChangeAspect="1"/>
        </xdr:cNvPicPr>
      </xdr:nvPicPr>
      <xdr:blipFill>
        <a:blip xmlns:r="http://schemas.openxmlformats.org/officeDocument/2006/relationships" r:embed="rId2"/>
        <a:stretch>
          <a:fillRect/>
        </a:stretch>
      </xdr:blipFill>
      <xdr:spPr>
        <a:xfrm>
          <a:off x="7010399" y="0"/>
          <a:ext cx="1041947" cy="1153583"/>
        </a:xfrm>
        <a:prstGeom prst="rect">
          <a:avLst/>
        </a:prstGeom>
      </xdr:spPr>
    </xdr:pic>
    <xdr:clientData/>
  </xdr:twoCellAnchor>
  <xdr:twoCellAnchor editAs="oneCell">
    <xdr:from>
      <xdr:col>2</xdr:col>
      <xdr:colOff>2324100</xdr:colOff>
      <xdr:row>0</xdr:row>
      <xdr:rowOff>215900</xdr:rowOff>
    </xdr:from>
    <xdr:to>
      <xdr:col>2</xdr:col>
      <xdr:colOff>5673980</xdr:colOff>
      <xdr:row>0</xdr:row>
      <xdr:rowOff>1270599</xdr:rowOff>
    </xdr:to>
    <xdr:pic>
      <xdr:nvPicPr>
        <xdr:cNvPr id="4" name="Image 3">
          <a:extLst>
            <a:ext uri="{FF2B5EF4-FFF2-40B4-BE49-F238E27FC236}">
              <a16:creationId xmlns:a16="http://schemas.microsoft.com/office/drawing/2014/main" id="{1354FB41-C73D-4F9D-83DF-AF7CE4928B67}"/>
            </a:ext>
          </a:extLst>
        </xdr:cNvPr>
        <xdr:cNvPicPr>
          <a:picLocks noChangeAspect="1"/>
        </xdr:cNvPicPr>
      </xdr:nvPicPr>
      <xdr:blipFill>
        <a:blip xmlns:r="http://schemas.openxmlformats.org/officeDocument/2006/relationships" r:embed="rId3"/>
        <a:stretch>
          <a:fillRect/>
        </a:stretch>
      </xdr:blipFill>
      <xdr:spPr>
        <a:xfrm>
          <a:off x="8032750" y="215900"/>
          <a:ext cx="3590602" cy="1054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1EB8509B-10C6-46B7-88C8-933C7928F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438620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A8364825-2785-4011-990E-FC4067E84FA8}"/>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6202409</xdr:colOff>
      <xdr:row>0</xdr:row>
      <xdr:rowOff>1155484</xdr:rowOff>
    </xdr:to>
    <xdr:pic>
      <xdr:nvPicPr>
        <xdr:cNvPr id="4" name="Image 3">
          <a:extLst>
            <a:ext uri="{FF2B5EF4-FFF2-40B4-BE49-F238E27FC236}">
              <a16:creationId xmlns:a16="http://schemas.microsoft.com/office/drawing/2014/main" id="{3185AE27-F6A4-410D-B969-9357DF19E06E}"/>
            </a:ext>
          </a:extLst>
        </xdr:cNvPr>
        <xdr:cNvPicPr>
          <a:picLocks noChangeAspect="1"/>
        </xdr:cNvPicPr>
      </xdr:nvPicPr>
      <xdr:blipFill>
        <a:blip xmlns:r="http://schemas.openxmlformats.org/officeDocument/2006/relationships" r:embed="rId3"/>
        <a:stretch>
          <a:fillRect/>
        </a:stretch>
      </xdr:blipFill>
      <xdr:spPr>
        <a:xfrm>
          <a:off x="6803813" y="137583"/>
          <a:ext cx="3765549" cy="10179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F6024797-768A-4748-9D2E-C1F4A8EF1D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398361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846FBE7E-A4DD-4F51-92EF-9211F9CEF12D}"/>
            </a:ext>
          </a:extLst>
        </xdr:cNvPr>
        <xdr:cNvPicPr>
          <a:picLocks noChangeAspect="1"/>
        </xdr:cNvPicPr>
      </xdr:nvPicPr>
      <xdr:blipFill>
        <a:blip xmlns:r="http://schemas.openxmlformats.org/officeDocument/2006/relationships" r:embed="rId2"/>
        <a:stretch>
          <a:fillRect/>
        </a:stretch>
      </xdr:blipFill>
      <xdr:spPr>
        <a:xfrm>
          <a:off x="7010399" y="0"/>
          <a:ext cx="1041947" cy="1153583"/>
        </a:xfrm>
        <a:prstGeom prst="rect">
          <a:avLst/>
        </a:prstGeom>
      </xdr:spPr>
    </xdr:pic>
    <xdr:clientData/>
  </xdr:twoCellAnchor>
  <xdr:twoCellAnchor editAs="oneCell">
    <xdr:from>
      <xdr:col>2</xdr:col>
      <xdr:colOff>2324100</xdr:colOff>
      <xdr:row>0</xdr:row>
      <xdr:rowOff>215900</xdr:rowOff>
    </xdr:from>
    <xdr:to>
      <xdr:col>2</xdr:col>
      <xdr:colOff>5673980</xdr:colOff>
      <xdr:row>0</xdr:row>
      <xdr:rowOff>1270599</xdr:rowOff>
    </xdr:to>
    <xdr:pic>
      <xdr:nvPicPr>
        <xdr:cNvPr id="4" name="Image 3">
          <a:extLst>
            <a:ext uri="{FF2B5EF4-FFF2-40B4-BE49-F238E27FC236}">
              <a16:creationId xmlns:a16="http://schemas.microsoft.com/office/drawing/2014/main" id="{01065D03-734F-4145-A53B-1801B567813A}"/>
            </a:ext>
          </a:extLst>
        </xdr:cNvPr>
        <xdr:cNvPicPr>
          <a:picLocks noChangeAspect="1"/>
        </xdr:cNvPicPr>
      </xdr:nvPicPr>
      <xdr:blipFill>
        <a:blip xmlns:r="http://schemas.openxmlformats.org/officeDocument/2006/relationships" r:embed="rId3"/>
        <a:stretch>
          <a:fillRect/>
        </a:stretch>
      </xdr:blipFill>
      <xdr:spPr>
        <a:xfrm>
          <a:off x="8032750" y="215900"/>
          <a:ext cx="3590602" cy="10546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CECE7496-3DB1-4FE8-9538-83F1E8DB2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398361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E6D2ECC3-0E1A-4A39-B487-A58EA462D665}"/>
            </a:ext>
          </a:extLst>
        </xdr:cNvPr>
        <xdr:cNvPicPr>
          <a:picLocks noChangeAspect="1"/>
        </xdr:cNvPicPr>
      </xdr:nvPicPr>
      <xdr:blipFill>
        <a:blip xmlns:r="http://schemas.openxmlformats.org/officeDocument/2006/relationships" r:embed="rId2"/>
        <a:stretch>
          <a:fillRect/>
        </a:stretch>
      </xdr:blipFill>
      <xdr:spPr>
        <a:xfrm>
          <a:off x="7010399" y="0"/>
          <a:ext cx="1041947" cy="1153583"/>
        </a:xfrm>
        <a:prstGeom prst="rect">
          <a:avLst/>
        </a:prstGeom>
      </xdr:spPr>
    </xdr:pic>
    <xdr:clientData/>
  </xdr:twoCellAnchor>
  <xdr:twoCellAnchor editAs="oneCell">
    <xdr:from>
      <xdr:col>2</xdr:col>
      <xdr:colOff>2324100</xdr:colOff>
      <xdr:row>0</xdr:row>
      <xdr:rowOff>215900</xdr:rowOff>
    </xdr:from>
    <xdr:to>
      <xdr:col>4</xdr:col>
      <xdr:colOff>409252</xdr:colOff>
      <xdr:row>0</xdr:row>
      <xdr:rowOff>1270599</xdr:rowOff>
    </xdr:to>
    <xdr:pic>
      <xdr:nvPicPr>
        <xdr:cNvPr id="4" name="Image 3">
          <a:extLst>
            <a:ext uri="{FF2B5EF4-FFF2-40B4-BE49-F238E27FC236}">
              <a16:creationId xmlns:a16="http://schemas.microsoft.com/office/drawing/2014/main" id="{D9BD6093-F933-4583-9495-D09213D6F70B}"/>
            </a:ext>
          </a:extLst>
        </xdr:cNvPr>
        <xdr:cNvPicPr>
          <a:picLocks noChangeAspect="1"/>
        </xdr:cNvPicPr>
      </xdr:nvPicPr>
      <xdr:blipFill>
        <a:blip xmlns:r="http://schemas.openxmlformats.org/officeDocument/2006/relationships" r:embed="rId3"/>
        <a:stretch>
          <a:fillRect/>
        </a:stretch>
      </xdr:blipFill>
      <xdr:spPr>
        <a:xfrm>
          <a:off x="8032750" y="215900"/>
          <a:ext cx="3590602" cy="10546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22F52736-0438-4E13-97DD-C8FED93FCD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398361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B224F1E1-106E-44EE-9063-205C7714C8AD}"/>
            </a:ext>
          </a:extLst>
        </xdr:cNvPr>
        <xdr:cNvPicPr>
          <a:picLocks noChangeAspect="1"/>
        </xdr:cNvPicPr>
      </xdr:nvPicPr>
      <xdr:blipFill>
        <a:blip xmlns:r="http://schemas.openxmlformats.org/officeDocument/2006/relationships" r:embed="rId2"/>
        <a:stretch>
          <a:fillRect/>
        </a:stretch>
      </xdr:blipFill>
      <xdr:spPr>
        <a:xfrm>
          <a:off x="7010399" y="0"/>
          <a:ext cx="1041947" cy="1153583"/>
        </a:xfrm>
        <a:prstGeom prst="rect">
          <a:avLst/>
        </a:prstGeom>
      </xdr:spPr>
    </xdr:pic>
    <xdr:clientData/>
  </xdr:twoCellAnchor>
  <xdr:twoCellAnchor editAs="oneCell">
    <xdr:from>
      <xdr:col>2</xdr:col>
      <xdr:colOff>2324100</xdr:colOff>
      <xdr:row>0</xdr:row>
      <xdr:rowOff>215900</xdr:rowOff>
    </xdr:from>
    <xdr:to>
      <xdr:col>4</xdr:col>
      <xdr:colOff>409252</xdr:colOff>
      <xdr:row>0</xdr:row>
      <xdr:rowOff>1270599</xdr:rowOff>
    </xdr:to>
    <xdr:pic>
      <xdr:nvPicPr>
        <xdr:cNvPr id="4" name="Image 3">
          <a:extLst>
            <a:ext uri="{FF2B5EF4-FFF2-40B4-BE49-F238E27FC236}">
              <a16:creationId xmlns:a16="http://schemas.microsoft.com/office/drawing/2014/main" id="{03C8F2DB-7045-4748-84CB-41A5DA1F1A83}"/>
            </a:ext>
          </a:extLst>
        </xdr:cNvPr>
        <xdr:cNvPicPr>
          <a:picLocks noChangeAspect="1"/>
        </xdr:cNvPicPr>
      </xdr:nvPicPr>
      <xdr:blipFill>
        <a:blip xmlns:r="http://schemas.openxmlformats.org/officeDocument/2006/relationships" r:embed="rId3"/>
        <a:stretch>
          <a:fillRect/>
        </a:stretch>
      </xdr:blipFill>
      <xdr:spPr>
        <a:xfrm>
          <a:off x="8032750" y="215900"/>
          <a:ext cx="3590602" cy="10546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08CFBBBB-CBBD-4152-B3F3-FCB70D521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438620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FCC103F1-4D6B-488C-896E-58788D19A60E}"/>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3</xdr:col>
      <xdr:colOff>242357</xdr:colOff>
      <xdr:row>0</xdr:row>
      <xdr:rowOff>1155484</xdr:rowOff>
    </xdr:to>
    <xdr:pic>
      <xdr:nvPicPr>
        <xdr:cNvPr id="4" name="Image 3">
          <a:extLst>
            <a:ext uri="{FF2B5EF4-FFF2-40B4-BE49-F238E27FC236}">
              <a16:creationId xmlns:a16="http://schemas.microsoft.com/office/drawing/2014/main" id="{2D668215-A6E4-4E5B-81F6-321EE481DF28}"/>
            </a:ext>
          </a:extLst>
        </xdr:cNvPr>
        <xdr:cNvPicPr>
          <a:picLocks noChangeAspect="1"/>
        </xdr:cNvPicPr>
      </xdr:nvPicPr>
      <xdr:blipFill>
        <a:blip xmlns:r="http://schemas.openxmlformats.org/officeDocument/2006/relationships" r:embed="rId3"/>
        <a:stretch>
          <a:fillRect/>
        </a:stretch>
      </xdr:blipFill>
      <xdr:spPr>
        <a:xfrm>
          <a:off x="6803813" y="137583"/>
          <a:ext cx="3786504" cy="1017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BD9D2EE3-46B7-4442-9057-D0F4A929BF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344894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915C6858-F278-4F37-B14A-B1EEF09B53F1}"/>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6199812</xdr:colOff>
      <xdr:row>0</xdr:row>
      <xdr:rowOff>1155484</xdr:rowOff>
    </xdr:to>
    <xdr:pic>
      <xdr:nvPicPr>
        <xdr:cNvPr id="4" name="Image 3">
          <a:extLst>
            <a:ext uri="{FF2B5EF4-FFF2-40B4-BE49-F238E27FC236}">
              <a16:creationId xmlns:a16="http://schemas.microsoft.com/office/drawing/2014/main" id="{8047F37C-F411-44A4-BB8E-AA01EF88EF24}"/>
            </a:ext>
          </a:extLst>
        </xdr:cNvPr>
        <xdr:cNvPicPr>
          <a:picLocks noChangeAspect="1"/>
        </xdr:cNvPicPr>
      </xdr:nvPicPr>
      <xdr:blipFill>
        <a:blip xmlns:r="http://schemas.openxmlformats.org/officeDocument/2006/relationships" r:embed="rId3"/>
        <a:stretch>
          <a:fillRect/>
        </a:stretch>
      </xdr:blipFill>
      <xdr:spPr>
        <a:xfrm>
          <a:off x="6803813" y="137583"/>
          <a:ext cx="3765549" cy="1017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BC3BEED1-D8BB-4722-AD9C-46B83FBE5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344894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8DDA6AC9-D179-47B5-BEBD-99CDD48BE372}"/>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6195482</xdr:colOff>
      <xdr:row>0</xdr:row>
      <xdr:rowOff>1155484</xdr:rowOff>
    </xdr:to>
    <xdr:pic>
      <xdr:nvPicPr>
        <xdr:cNvPr id="4" name="Image 3">
          <a:extLst>
            <a:ext uri="{FF2B5EF4-FFF2-40B4-BE49-F238E27FC236}">
              <a16:creationId xmlns:a16="http://schemas.microsoft.com/office/drawing/2014/main" id="{1F772A06-427C-4B5F-89AE-17E4D137DA3E}"/>
            </a:ext>
          </a:extLst>
        </xdr:cNvPr>
        <xdr:cNvPicPr>
          <a:picLocks noChangeAspect="1"/>
        </xdr:cNvPicPr>
      </xdr:nvPicPr>
      <xdr:blipFill>
        <a:blip xmlns:r="http://schemas.openxmlformats.org/officeDocument/2006/relationships" r:embed="rId3"/>
        <a:stretch>
          <a:fillRect/>
        </a:stretch>
      </xdr:blipFill>
      <xdr:spPr>
        <a:xfrm>
          <a:off x="6803813" y="137583"/>
          <a:ext cx="3613149" cy="10179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2CBC1910-47BD-4AA6-B595-B0AD4C20D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344894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4B8736A1-C937-46AD-86F2-C513F3CE5B08}"/>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6190287</xdr:colOff>
      <xdr:row>0</xdr:row>
      <xdr:rowOff>1155484</xdr:rowOff>
    </xdr:to>
    <xdr:pic>
      <xdr:nvPicPr>
        <xdr:cNvPr id="4" name="Image 3">
          <a:extLst>
            <a:ext uri="{FF2B5EF4-FFF2-40B4-BE49-F238E27FC236}">
              <a16:creationId xmlns:a16="http://schemas.microsoft.com/office/drawing/2014/main" id="{6E2A4A56-B4B7-494D-AAD8-8D4BE452A21E}"/>
            </a:ext>
          </a:extLst>
        </xdr:cNvPr>
        <xdr:cNvPicPr>
          <a:picLocks noChangeAspect="1"/>
        </xdr:cNvPicPr>
      </xdr:nvPicPr>
      <xdr:blipFill>
        <a:blip xmlns:r="http://schemas.openxmlformats.org/officeDocument/2006/relationships" r:embed="rId3"/>
        <a:stretch>
          <a:fillRect/>
        </a:stretch>
      </xdr:blipFill>
      <xdr:spPr>
        <a:xfrm>
          <a:off x="6803813" y="137583"/>
          <a:ext cx="3784599" cy="10179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1301749</xdr:colOff>
      <xdr:row>0</xdr:row>
      <xdr:rowOff>0</xdr:rowOff>
    </xdr:from>
    <xdr:to>
      <xdr:col>2</xdr:col>
      <xdr:colOff>2343696</xdr:colOff>
      <xdr:row>0</xdr:row>
      <xdr:rowOff>1153583</xdr:rowOff>
    </xdr:to>
    <xdr:pic>
      <xdr:nvPicPr>
        <xdr:cNvPr id="2" name="Image 1">
          <a:extLst>
            <a:ext uri="{FF2B5EF4-FFF2-40B4-BE49-F238E27FC236}">
              <a16:creationId xmlns:a16="http://schemas.microsoft.com/office/drawing/2014/main" id="{38B514A1-5A27-43AC-A26A-303DA37C46B1}"/>
            </a:ext>
          </a:extLst>
        </xdr:cNvPr>
        <xdr:cNvPicPr>
          <a:picLocks noChangeAspect="1"/>
        </xdr:cNvPicPr>
      </xdr:nvPicPr>
      <xdr:blipFill>
        <a:blip xmlns:r="http://schemas.openxmlformats.org/officeDocument/2006/relationships" r:embed="rId1"/>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6202409</xdr:colOff>
      <xdr:row>0</xdr:row>
      <xdr:rowOff>1155484</xdr:rowOff>
    </xdr:to>
    <xdr:pic>
      <xdr:nvPicPr>
        <xdr:cNvPr id="3" name="Image 2">
          <a:extLst>
            <a:ext uri="{FF2B5EF4-FFF2-40B4-BE49-F238E27FC236}">
              <a16:creationId xmlns:a16="http://schemas.microsoft.com/office/drawing/2014/main" id="{40B4C9CF-19B1-4D63-8763-48AF12DB350A}"/>
            </a:ext>
          </a:extLst>
        </xdr:cNvPr>
        <xdr:cNvPicPr>
          <a:picLocks noChangeAspect="1"/>
        </xdr:cNvPicPr>
      </xdr:nvPicPr>
      <xdr:blipFill>
        <a:blip xmlns:r="http://schemas.openxmlformats.org/officeDocument/2006/relationships" r:embed="rId2"/>
        <a:stretch>
          <a:fillRect/>
        </a:stretch>
      </xdr:blipFill>
      <xdr:spPr>
        <a:xfrm>
          <a:off x="6803813" y="137583"/>
          <a:ext cx="3765549" cy="1017901"/>
        </a:xfrm>
        <a:prstGeom prst="rect">
          <a:avLst/>
        </a:prstGeom>
      </xdr:spPr>
    </xdr:pic>
    <xdr:clientData/>
  </xdr:twoCellAnchor>
  <xdr:twoCellAnchor editAs="oneCell">
    <xdr:from>
      <xdr:col>0</xdr:col>
      <xdr:colOff>419100</xdr:colOff>
      <xdr:row>10</xdr:row>
      <xdr:rowOff>127000</xdr:rowOff>
    </xdr:from>
    <xdr:to>
      <xdr:col>0</xdr:col>
      <xdr:colOff>1424537</xdr:colOff>
      <xdr:row>10</xdr:row>
      <xdr:rowOff>1098502</xdr:rowOff>
    </xdr:to>
    <xdr:pic>
      <xdr:nvPicPr>
        <xdr:cNvPr id="4" name="Image 3">
          <a:extLst>
            <a:ext uri="{FF2B5EF4-FFF2-40B4-BE49-F238E27FC236}">
              <a16:creationId xmlns:a16="http://schemas.microsoft.com/office/drawing/2014/main" id="{1E33B065-50CF-4C57-B13A-EF6E2EE3E0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9100" y="3975100"/>
          <a:ext cx="1005437" cy="9715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D72AB902-FFAA-4DA8-A730-D890FF5024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438620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635F9752-322A-4716-8868-353457ED0782}"/>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6202409</xdr:colOff>
      <xdr:row>0</xdr:row>
      <xdr:rowOff>1155484</xdr:rowOff>
    </xdr:to>
    <xdr:pic>
      <xdr:nvPicPr>
        <xdr:cNvPr id="4" name="Image 3">
          <a:extLst>
            <a:ext uri="{FF2B5EF4-FFF2-40B4-BE49-F238E27FC236}">
              <a16:creationId xmlns:a16="http://schemas.microsoft.com/office/drawing/2014/main" id="{927CBFE4-DAF4-49A4-9866-8A1E66180690}"/>
            </a:ext>
          </a:extLst>
        </xdr:cNvPr>
        <xdr:cNvPicPr>
          <a:picLocks noChangeAspect="1"/>
        </xdr:cNvPicPr>
      </xdr:nvPicPr>
      <xdr:blipFill>
        <a:blip xmlns:r="http://schemas.openxmlformats.org/officeDocument/2006/relationships" r:embed="rId3"/>
        <a:stretch>
          <a:fillRect/>
        </a:stretch>
      </xdr:blipFill>
      <xdr:spPr>
        <a:xfrm>
          <a:off x="6803813" y="137583"/>
          <a:ext cx="3765549" cy="10179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6391BB5D-AFAF-4219-A9B8-37AF40FE89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438620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D1524EC8-F6D9-4811-9D78-93D4A71FE770}"/>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6200244</xdr:colOff>
      <xdr:row>0</xdr:row>
      <xdr:rowOff>1155484</xdr:rowOff>
    </xdr:to>
    <xdr:pic>
      <xdr:nvPicPr>
        <xdr:cNvPr id="4" name="Image 3">
          <a:extLst>
            <a:ext uri="{FF2B5EF4-FFF2-40B4-BE49-F238E27FC236}">
              <a16:creationId xmlns:a16="http://schemas.microsoft.com/office/drawing/2014/main" id="{B9160281-B759-4B1B-9899-2F64F7A6AF13}"/>
            </a:ext>
          </a:extLst>
        </xdr:cNvPr>
        <xdr:cNvPicPr>
          <a:picLocks noChangeAspect="1"/>
        </xdr:cNvPicPr>
      </xdr:nvPicPr>
      <xdr:blipFill>
        <a:blip xmlns:r="http://schemas.openxmlformats.org/officeDocument/2006/relationships" r:embed="rId3"/>
        <a:stretch>
          <a:fillRect/>
        </a:stretch>
      </xdr:blipFill>
      <xdr:spPr>
        <a:xfrm>
          <a:off x="6803813" y="137583"/>
          <a:ext cx="3765549" cy="10179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C50A723B-4F68-4F3C-8A8D-92F403C9DF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438620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2A6B85E2-44AC-43CE-BABF-97D538E08986}"/>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6202409</xdr:colOff>
      <xdr:row>0</xdr:row>
      <xdr:rowOff>1155484</xdr:rowOff>
    </xdr:to>
    <xdr:pic>
      <xdr:nvPicPr>
        <xdr:cNvPr id="4" name="Image 3">
          <a:extLst>
            <a:ext uri="{FF2B5EF4-FFF2-40B4-BE49-F238E27FC236}">
              <a16:creationId xmlns:a16="http://schemas.microsoft.com/office/drawing/2014/main" id="{8C8FBD40-FA00-4AF1-9FA0-38FD022D518C}"/>
            </a:ext>
          </a:extLst>
        </xdr:cNvPr>
        <xdr:cNvPicPr>
          <a:picLocks noChangeAspect="1"/>
        </xdr:cNvPicPr>
      </xdr:nvPicPr>
      <xdr:blipFill>
        <a:blip xmlns:r="http://schemas.openxmlformats.org/officeDocument/2006/relationships" r:embed="rId3"/>
        <a:stretch>
          <a:fillRect/>
        </a:stretch>
      </xdr:blipFill>
      <xdr:spPr>
        <a:xfrm>
          <a:off x="6803813" y="137583"/>
          <a:ext cx="3765549" cy="10179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433917</xdr:colOff>
      <xdr:row>10</xdr:row>
      <xdr:rowOff>65665</xdr:rowOff>
    </xdr:from>
    <xdr:to>
      <xdr:col>0</xdr:col>
      <xdr:colOff>1439354</xdr:colOff>
      <xdr:row>10</xdr:row>
      <xdr:rowOff>1037167</xdr:rowOff>
    </xdr:to>
    <xdr:pic>
      <xdr:nvPicPr>
        <xdr:cNvPr id="2" name="Image 1">
          <a:extLst>
            <a:ext uri="{FF2B5EF4-FFF2-40B4-BE49-F238E27FC236}">
              <a16:creationId xmlns:a16="http://schemas.microsoft.com/office/drawing/2014/main" id="{B5A6A678-1550-4180-9D40-80553AAE1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917" y="4386205"/>
          <a:ext cx="1005437" cy="971502"/>
        </a:xfrm>
        <a:prstGeom prst="rect">
          <a:avLst/>
        </a:prstGeom>
      </xdr:spPr>
    </xdr:pic>
    <xdr:clientData/>
  </xdr:twoCellAnchor>
  <xdr:twoCellAnchor editAs="oneCell">
    <xdr:from>
      <xdr:col>2</xdr:col>
      <xdr:colOff>1301749</xdr:colOff>
      <xdr:row>0</xdr:row>
      <xdr:rowOff>0</xdr:rowOff>
    </xdr:from>
    <xdr:to>
      <xdr:col>2</xdr:col>
      <xdr:colOff>2343696</xdr:colOff>
      <xdr:row>0</xdr:row>
      <xdr:rowOff>1153583</xdr:rowOff>
    </xdr:to>
    <xdr:pic>
      <xdr:nvPicPr>
        <xdr:cNvPr id="3" name="Image 2">
          <a:extLst>
            <a:ext uri="{FF2B5EF4-FFF2-40B4-BE49-F238E27FC236}">
              <a16:creationId xmlns:a16="http://schemas.microsoft.com/office/drawing/2014/main" id="{7CD6CB70-7DBE-4A3D-ADCF-66EA8B458F33}"/>
            </a:ext>
          </a:extLst>
        </xdr:cNvPr>
        <xdr:cNvPicPr>
          <a:picLocks noChangeAspect="1"/>
        </xdr:cNvPicPr>
      </xdr:nvPicPr>
      <xdr:blipFill>
        <a:blip xmlns:r="http://schemas.openxmlformats.org/officeDocument/2006/relationships" r:embed="rId2"/>
        <a:stretch>
          <a:fillRect/>
        </a:stretch>
      </xdr:blipFill>
      <xdr:spPr>
        <a:xfrm>
          <a:off x="5523229" y="0"/>
          <a:ext cx="1041947" cy="1153583"/>
        </a:xfrm>
        <a:prstGeom prst="rect">
          <a:avLst/>
        </a:prstGeom>
      </xdr:spPr>
    </xdr:pic>
    <xdr:clientData/>
  </xdr:twoCellAnchor>
  <xdr:twoCellAnchor editAs="oneCell">
    <xdr:from>
      <xdr:col>2</xdr:col>
      <xdr:colOff>2582333</xdr:colOff>
      <xdr:row>0</xdr:row>
      <xdr:rowOff>137583</xdr:rowOff>
    </xdr:from>
    <xdr:to>
      <xdr:col>2</xdr:col>
      <xdr:colOff>6202409</xdr:colOff>
      <xdr:row>0</xdr:row>
      <xdr:rowOff>1155484</xdr:rowOff>
    </xdr:to>
    <xdr:pic>
      <xdr:nvPicPr>
        <xdr:cNvPr id="4" name="Image 3">
          <a:extLst>
            <a:ext uri="{FF2B5EF4-FFF2-40B4-BE49-F238E27FC236}">
              <a16:creationId xmlns:a16="http://schemas.microsoft.com/office/drawing/2014/main" id="{A49675CD-602D-4E54-8BDA-F077C71CD6A9}"/>
            </a:ext>
          </a:extLst>
        </xdr:cNvPr>
        <xdr:cNvPicPr>
          <a:picLocks noChangeAspect="1"/>
        </xdr:cNvPicPr>
      </xdr:nvPicPr>
      <xdr:blipFill>
        <a:blip xmlns:r="http://schemas.openxmlformats.org/officeDocument/2006/relationships" r:embed="rId3"/>
        <a:stretch>
          <a:fillRect/>
        </a:stretch>
      </xdr:blipFill>
      <xdr:spPr>
        <a:xfrm>
          <a:off x="6803813" y="137583"/>
          <a:ext cx="3765549" cy="101790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D8835-1371-4938-B213-A5C06D45F7CD}">
  <sheetPr>
    <tabColor rgb="FF00B0F0"/>
  </sheetPr>
  <dimension ref="B2:D28"/>
  <sheetViews>
    <sheetView showGridLines="0" zoomScale="50" zoomScaleNormal="50" workbookViewId="0">
      <selection activeCell="C11" sqref="C11"/>
    </sheetView>
  </sheetViews>
  <sheetFormatPr baseColWidth="10" defaultColWidth="8.7265625" defaultRowHeight="21" x14ac:dyDescent="0.5"/>
  <cols>
    <col min="1" max="1" width="3.1796875" customWidth="1"/>
    <col min="2" max="2" width="39.7265625" style="103" customWidth="1"/>
    <col min="3" max="3" width="186.54296875" style="43" customWidth="1"/>
    <col min="4" max="4" width="64.7265625" customWidth="1"/>
  </cols>
  <sheetData>
    <row r="2" spans="2:4" ht="23" x14ac:dyDescent="0.35">
      <c r="B2" s="425" t="s">
        <v>0</v>
      </c>
      <c r="C2" s="425"/>
    </row>
    <row r="5" spans="2:4" ht="57.75" customHeight="1" x14ac:dyDescent="0.35">
      <c r="B5" s="427" t="s">
        <v>1</v>
      </c>
      <c r="C5" s="106" t="s">
        <v>2</v>
      </c>
    </row>
    <row r="6" spans="2:4" ht="36" x14ac:dyDescent="0.35">
      <c r="B6" s="426"/>
      <c r="C6" s="107" t="s">
        <v>3</v>
      </c>
    </row>
    <row r="7" spans="2:4" ht="36" x14ac:dyDescent="0.35">
      <c r="B7" s="426"/>
      <c r="C7" s="108" t="s">
        <v>4</v>
      </c>
    </row>
    <row r="8" spans="2:4" ht="36" x14ac:dyDescent="0.35">
      <c r="B8" s="426"/>
      <c r="C8" s="109" t="s">
        <v>5</v>
      </c>
    </row>
    <row r="9" spans="2:4" ht="36" x14ac:dyDescent="0.35">
      <c r="B9" s="426"/>
      <c r="C9" s="108" t="s">
        <v>6</v>
      </c>
    </row>
    <row r="10" spans="2:4" ht="36" x14ac:dyDescent="0.35">
      <c r="B10" s="426"/>
      <c r="C10" s="108" t="s">
        <v>7</v>
      </c>
    </row>
    <row r="11" spans="2:4" ht="72" x14ac:dyDescent="0.35">
      <c r="B11" s="426"/>
      <c r="C11" s="110" t="s">
        <v>8</v>
      </c>
    </row>
    <row r="12" spans="2:4" ht="36" x14ac:dyDescent="0.35">
      <c r="B12" s="426"/>
      <c r="C12" s="108" t="s">
        <v>9</v>
      </c>
    </row>
    <row r="13" spans="2:4" ht="36" x14ac:dyDescent="0.35">
      <c r="B13" s="426"/>
      <c r="C13" s="108" t="s">
        <v>10</v>
      </c>
      <c r="D13" s="59"/>
    </row>
    <row r="14" spans="2:4" ht="36" x14ac:dyDescent="0.35">
      <c r="B14" s="426"/>
      <c r="C14" s="108" t="s">
        <v>11</v>
      </c>
    </row>
    <row r="15" spans="2:4" ht="36" x14ac:dyDescent="0.35">
      <c r="B15" s="426"/>
      <c r="C15" s="108" t="s">
        <v>12</v>
      </c>
    </row>
    <row r="16" spans="2:4" ht="108" x14ac:dyDescent="0.35">
      <c r="B16" s="426"/>
      <c r="C16" s="108" t="s">
        <v>13</v>
      </c>
    </row>
    <row r="17" spans="2:3" ht="36" x14ac:dyDescent="0.35">
      <c r="B17" s="426"/>
      <c r="C17" s="108" t="s">
        <v>14</v>
      </c>
    </row>
    <row r="18" spans="2:3" ht="72" x14ac:dyDescent="0.35">
      <c r="B18" s="426"/>
      <c r="C18" s="108" t="s">
        <v>15</v>
      </c>
    </row>
    <row r="19" spans="2:3" ht="36" x14ac:dyDescent="0.35">
      <c r="B19" s="426"/>
      <c r="C19" s="108" t="s">
        <v>16</v>
      </c>
    </row>
    <row r="20" spans="2:3" ht="18" x14ac:dyDescent="0.35">
      <c r="B20" s="426"/>
      <c r="C20" s="108" t="s">
        <v>17</v>
      </c>
    </row>
    <row r="21" spans="2:3" ht="108" x14ac:dyDescent="0.35">
      <c r="B21" s="426"/>
      <c r="C21" s="108" t="s">
        <v>18</v>
      </c>
    </row>
    <row r="22" spans="2:3" ht="108" x14ac:dyDescent="0.35">
      <c r="B22" s="426"/>
      <c r="C22" s="108" t="s">
        <v>19</v>
      </c>
    </row>
    <row r="23" spans="2:3" ht="36" x14ac:dyDescent="0.35">
      <c r="B23" s="426"/>
      <c r="C23" s="108" t="s">
        <v>20</v>
      </c>
    </row>
    <row r="24" spans="2:3" ht="18" x14ac:dyDescent="0.35">
      <c r="B24" s="426" t="s">
        <v>21</v>
      </c>
      <c r="C24" s="109" t="s">
        <v>22</v>
      </c>
    </row>
    <row r="25" spans="2:3" ht="18" x14ac:dyDescent="0.35">
      <c r="B25" s="426"/>
      <c r="C25" s="109" t="s">
        <v>23</v>
      </c>
    </row>
    <row r="26" spans="2:3" ht="20.5" x14ac:dyDescent="0.35">
      <c r="B26" s="104" t="s">
        <v>24</v>
      </c>
      <c r="C26" s="111" t="s">
        <v>25</v>
      </c>
    </row>
    <row r="27" spans="2:3" ht="41" x14ac:dyDescent="0.35">
      <c r="B27" s="104" t="s">
        <v>26</v>
      </c>
      <c r="C27" s="112" t="s">
        <v>27</v>
      </c>
    </row>
    <row r="28" spans="2:3" x14ac:dyDescent="0.35">
      <c r="B28" s="105"/>
      <c r="C28" s="42"/>
    </row>
  </sheetData>
  <mergeCells count="3">
    <mergeCell ref="B2:C2"/>
    <mergeCell ref="B24:B25"/>
    <mergeCell ref="B5:B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9240-F674-42C5-81B5-8B5620920DE4}">
  <sheetPr>
    <tabColor rgb="FFFFFF00"/>
  </sheetPr>
  <dimension ref="A1:P320"/>
  <sheetViews>
    <sheetView showGridLines="0" topLeftCell="A46" zoomScale="60" zoomScaleNormal="60" workbookViewId="0">
      <selection activeCell="C48" sqref="C48:C53"/>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17.54296875" style="115" customWidth="1"/>
    <col min="5" max="5" width="18.1796875" style="115" customWidth="1"/>
    <col min="6" max="6" width="14.7265625" style="115" customWidth="1"/>
    <col min="7" max="7" width="15.7265625" style="115" customWidth="1"/>
    <col min="8" max="8" width="27.5429687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47.5" customHeight="1" x14ac:dyDescent="0.4">
      <c r="A6" s="482" t="s">
        <v>240</v>
      </c>
      <c r="B6" s="483"/>
      <c r="C6" s="636" t="s">
        <v>241</v>
      </c>
      <c r="D6" s="636"/>
      <c r="E6" s="636"/>
      <c r="F6" s="636"/>
      <c r="G6" s="636"/>
      <c r="H6" s="636"/>
    </row>
    <row r="7" spans="1:8" ht="55.5" customHeight="1" x14ac:dyDescent="0.4">
      <c r="A7" s="482" t="s">
        <v>272</v>
      </c>
      <c r="B7" s="483"/>
      <c r="C7" s="636" t="s">
        <v>273</v>
      </c>
      <c r="D7" s="636"/>
      <c r="E7" s="636"/>
      <c r="F7" s="636"/>
      <c r="G7" s="636"/>
      <c r="H7" s="636"/>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298" customFormat="1" ht="23" x14ac:dyDescent="0.5">
      <c r="B18" s="247" t="s">
        <v>274</v>
      </c>
      <c r="C18" s="248"/>
      <c r="D18" s="303"/>
      <c r="E18" s="303"/>
      <c r="F18" s="303"/>
      <c r="G18" s="304"/>
      <c r="H18" s="304"/>
    </row>
    <row r="19" spans="2:8" s="298" customFormat="1" ht="23" x14ac:dyDescent="0.5">
      <c r="B19" s="247"/>
      <c r="C19" s="248"/>
      <c r="D19" s="303"/>
      <c r="E19" s="303"/>
      <c r="F19" s="303"/>
      <c r="G19" s="304"/>
      <c r="H19" s="304"/>
    </row>
    <row r="20" spans="2:8" s="298" customFormat="1" ht="23" x14ac:dyDescent="0.5">
      <c r="B20" s="249" t="s">
        <v>124</v>
      </c>
    </row>
    <row r="21" spans="2:8" s="298" customFormat="1" ht="23" x14ac:dyDescent="0.5">
      <c r="B21" s="249"/>
    </row>
    <row r="22" spans="2:8" ht="56.25" customHeight="1" x14ac:dyDescent="0.4">
      <c r="B22" s="574"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68.25" customHeight="1" x14ac:dyDescent="0.4">
      <c r="B23" s="575"/>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64.5" customHeight="1" x14ac:dyDescent="0.4">
      <c r="B24" s="575"/>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81.75" customHeight="1" x14ac:dyDescent="0.4">
      <c r="B25" s="575"/>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55.5" customHeight="1" x14ac:dyDescent="0.4">
      <c r="B26" s="575"/>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60" customHeight="1" x14ac:dyDescent="0.4">
      <c r="B27" s="575"/>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92.25" customHeight="1" x14ac:dyDescent="0.4">
      <c r="B28" s="575"/>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66" customHeight="1" x14ac:dyDescent="0.4">
      <c r="B29" s="575"/>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55.5" customHeight="1" x14ac:dyDescent="0.4">
      <c r="B30" s="575"/>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74.25" customHeight="1" x14ac:dyDescent="0.4">
      <c r="B31" s="575"/>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75"/>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8" ht="129.75" customHeight="1" x14ac:dyDescent="0.4">
      <c r="B33" s="575"/>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8" ht="64.5" customHeight="1" x14ac:dyDescent="0.4">
      <c r="B34" s="575"/>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8" ht="85.5" customHeight="1" x14ac:dyDescent="0.4">
      <c r="B35" s="575"/>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8" ht="63" customHeight="1" x14ac:dyDescent="0.4">
      <c r="B36" s="575"/>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8" ht="63.75" customHeight="1" x14ac:dyDescent="0.4">
      <c r="B37" s="575"/>
      <c r="C37" s="576" t="str">
        <f>+'Critères d''éligibilité socle'!C20</f>
        <v>L'opération respecte le principe d'éligibilité géographique conformément aux articles 63 et suivants du règlement (UE) n°2021/1060.</v>
      </c>
      <c r="D37" s="577"/>
      <c r="E37" s="577"/>
      <c r="F37" s="577"/>
      <c r="G37" s="577"/>
      <c r="H37" s="578"/>
    </row>
    <row r="38" spans="2:8" ht="141" customHeight="1" x14ac:dyDescent="0.4">
      <c r="B38" s="575"/>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8" ht="149.25" customHeight="1" x14ac:dyDescent="0.4">
      <c r="B39" s="575"/>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8" ht="45.75" customHeight="1" x14ac:dyDescent="0.4">
      <c r="B40" s="575"/>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8" ht="22.5" customHeight="1" x14ac:dyDescent="0.4">
      <c r="B41" s="575" t="s">
        <v>21</v>
      </c>
      <c r="C41" s="576" t="str">
        <f>+'Critères d''éligibilité socle'!C24</f>
        <v>L'opération est conforme aux champs d'intervention du FEDER définis à l'article 5 du règlement (UE) n°2021/1058.</v>
      </c>
      <c r="D41" s="577"/>
      <c r="E41" s="577"/>
      <c r="F41" s="577"/>
      <c r="G41" s="577"/>
      <c r="H41" s="578"/>
    </row>
    <row r="42" spans="2:8" x14ac:dyDescent="0.4">
      <c r="B42" s="575"/>
      <c r="C42" s="576" t="str">
        <f>+'Critères d''éligibilité socle'!C25</f>
        <v>L'opération est conforme aux exclusions du champs d'intervention du FEDER définies à l'article 7 du règlement (UE) n°2021/1058.</v>
      </c>
      <c r="D42" s="577"/>
      <c r="E42" s="577"/>
      <c r="F42" s="577"/>
      <c r="G42" s="577"/>
      <c r="H42" s="578"/>
    </row>
    <row r="43" spans="2:8" x14ac:dyDescent="0.4">
      <c r="B43" s="293" t="s">
        <v>24</v>
      </c>
      <c r="C43" s="576" t="str">
        <f>+'Critères d''éligibilité socle'!C26</f>
        <v xml:space="preserve">L'opération est conforme aux champs d'intervention du FSE+ définis aux articles 16 et 22 du règlement (UE) n°2021/1057 </v>
      </c>
      <c r="D43" s="577"/>
      <c r="E43" s="577"/>
      <c r="F43" s="577"/>
      <c r="G43" s="577"/>
      <c r="H43" s="578"/>
    </row>
    <row r="44" spans="2:8" ht="36" x14ac:dyDescent="0.4">
      <c r="B44" s="294"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8" x14ac:dyDescent="0.4">
      <c r="B45" s="220"/>
      <c r="C45" s="221"/>
    </row>
    <row r="46" spans="2:8" s="298" customFormat="1" ht="23" x14ac:dyDescent="0.5">
      <c r="B46" s="249" t="s">
        <v>125</v>
      </c>
    </row>
    <row r="47" spans="2:8" s="298" customFormat="1" ht="23" x14ac:dyDescent="0.5">
      <c r="B47" s="249"/>
    </row>
    <row r="48" spans="2:8" ht="63.75" customHeight="1" x14ac:dyDescent="0.4">
      <c r="B48" s="660" t="s">
        <v>272</v>
      </c>
      <c r="C48" s="652" t="s">
        <v>236</v>
      </c>
      <c r="D48" s="664" t="s">
        <v>275</v>
      </c>
      <c r="E48" s="664"/>
      <c r="F48" s="664"/>
      <c r="G48" s="664"/>
      <c r="H48" s="665"/>
    </row>
    <row r="49" spans="2:16" ht="81.75" customHeight="1" x14ac:dyDescent="0.4">
      <c r="B49" s="661"/>
      <c r="C49" s="653"/>
      <c r="D49" s="668" t="s">
        <v>276</v>
      </c>
      <c r="E49" s="668"/>
      <c r="F49" s="668"/>
      <c r="G49" s="668"/>
      <c r="H49" s="669"/>
      <c r="I49" s="222"/>
    </row>
    <row r="50" spans="2:16" ht="113.25" customHeight="1" x14ac:dyDescent="0.4">
      <c r="B50" s="661"/>
      <c r="C50" s="653"/>
      <c r="D50" s="666" t="s">
        <v>277</v>
      </c>
      <c r="E50" s="666"/>
      <c r="F50" s="666"/>
      <c r="G50" s="666"/>
      <c r="H50" s="667"/>
    </row>
    <row r="51" spans="2:16" ht="67.5" customHeight="1" x14ac:dyDescent="0.4">
      <c r="B51" s="661"/>
      <c r="C51" s="653"/>
      <c r="D51" s="668" t="s">
        <v>278</v>
      </c>
      <c r="E51" s="668"/>
      <c r="F51" s="668"/>
      <c r="G51" s="668"/>
      <c r="H51" s="669"/>
    </row>
    <row r="52" spans="2:16" ht="61.5" customHeight="1" x14ac:dyDescent="0.4">
      <c r="B52" s="661"/>
      <c r="C52" s="653"/>
      <c r="D52" s="672" t="s">
        <v>279</v>
      </c>
      <c r="E52" s="672"/>
      <c r="F52" s="672"/>
      <c r="G52" s="672"/>
      <c r="H52" s="673"/>
    </row>
    <row r="53" spans="2:16" ht="31.9" customHeight="1" x14ac:dyDescent="0.4">
      <c r="B53" s="662"/>
      <c r="C53" s="663"/>
      <c r="D53" s="670" t="s">
        <v>280</v>
      </c>
      <c r="E53" s="670"/>
      <c r="F53" s="670"/>
      <c r="G53" s="670"/>
      <c r="H53" s="671"/>
      <c r="I53" s="234"/>
      <c r="M53" s="236"/>
      <c r="N53" s="222"/>
      <c r="O53" s="222"/>
      <c r="P53" s="222"/>
    </row>
    <row r="54" spans="2:16" x14ac:dyDescent="0.4">
      <c r="M54" s="236"/>
      <c r="N54" s="222"/>
      <c r="O54" s="222"/>
      <c r="P54" s="222"/>
    </row>
    <row r="55" spans="2:16" hidden="1" x14ac:dyDescent="0.4">
      <c r="M55" s="236"/>
      <c r="N55" s="222"/>
      <c r="O55" s="222"/>
      <c r="P55" s="222"/>
    </row>
    <row r="56" spans="2:16" hidden="1" x14ac:dyDescent="0.4">
      <c r="M56" s="236"/>
      <c r="N56" s="222"/>
      <c r="O56" s="222"/>
      <c r="P56" s="222"/>
    </row>
    <row r="57" spans="2:16" hidden="1" x14ac:dyDescent="0.4">
      <c r="M57" s="236"/>
      <c r="N57" s="222"/>
      <c r="O57" s="222"/>
      <c r="P57" s="222"/>
    </row>
    <row r="58" spans="2:16" hidden="1" x14ac:dyDescent="0.4">
      <c r="M58" s="236"/>
      <c r="N58" s="222"/>
      <c r="O58" s="222"/>
      <c r="P58" s="222"/>
    </row>
    <row r="59" spans="2:16" hidden="1" x14ac:dyDescent="0.4">
      <c r="M59" s="236"/>
      <c r="N59" s="222"/>
      <c r="O59" s="222"/>
      <c r="P59" s="222"/>
    </row>
    <row r="60" spans="2:16" hidden="1" x14ac:dyDescent="0.4">
      <c r="M60" s="236"/>
      <c r="N60" s="222"/>
      <c r="O60" s="222"/>
      <c r="P60" s="222"/>
    </row>
    <row r="61" spans="2:16" hidden="1" x14ac:dyDescent="0.4">
      <c r="M61" s="236"/>
      <c r="N61" s="222"/>
      <c r="O61" s="222"/>
      <c r="P61" s="222"/>
    </row>
    <row r="62" spans="2:16" hidden="1" x14ac:dyDescent="0.4">
      <c r="M62" s="236"/>
      <c r="N62" s="222"/>
      <c r="O62" s="222"/>
      <c r="P62" s="222"/>
    </row>
    <row r="63" spans="2:16" hidden="1" x14ac:dyDescent="0.4">
      <c r="M63" s="236"/>
      <c r="N63" s="222"/>
      <c r="O63" s="222"/>
      <c r="P63" s="222"/>
    </row>
    <row r="64" spans="2:16" hidden="1" x14ac:dyDescent="0.4">
      <c r="M64" s="236"/>
      <c r="N64" s="222"/>
      <c r="O64" s="222"/>
      <c r="P64" s="222"/>
    </row>
    <row r="65" spans="1:16" hidden="1" x14ac:dyDescent="0.4">
      <c r="M65" s="236"/>
      <c r="N65" s="222"/>
      <c r="O65" s="222"/>
      <c r="P65" s="222"/>
    </row>
    <row r="66" spans="1:16" hidden="1" x14ac:dyDescent="0.4">
      <c r="M66" s="236"/>
      <c r="N66" s="222"/>
      <c r="O66" s="222"/>
      <c r="P66" s="222"/>
    </row>
    <row r="67" spans="1:16" hidden="1" x14ac:dyDescent="0.4">
      <c r="M67" s="236"/>
      <c r="N67" s="222"/>
      <c r="O67" s="222"/>
      <c r="P67" s="222"/>
    </row>
    <row r="68" spans="1:16" hidden="1" x14ac:dyDescent="0.4">
      <c r="M68" s="236"/>
      <c r="N68" s="222"/>
      <c r="O68" s="222"/>
      <c r="P68" s="222"/>
    </row>
    <row r="69" spans="1:16" hidden="1" x14ac:dyDescent="0.4">
      <c r="M69" s="236"/>
      <c r="N69" s="222"/>
      <c r="O69" s="222"/>
      <c r="P69" s="222"/>
    </row>
    <row r="70" spans="1:16" hidden="1" x14ac:dyDescent="0.4">
      <c r="M70" s="236"/>
      <c r="N70" s="222"/>
      <c r="O70" s="222"/>
      <c r="P70" s="222"/>
    </row>
    <row r="71" spans="1:16" hidden="1" x14ac:dyDescent="0.4">
      <c r="M71" s="236"/>
      <c r="N71" s="222"/>
      <c r="O71" s="222"/>
      <c r="P71" s="222"/>
    </row>
    <row r="72" spans="1:16" hidden="1" x14ac:dyDescent="0.4">
      <c r="M72" s="236"/>
      <c r="N72" s="222"/>
      <c r="O72" s="222"/>
      <c r="P72" s="222"/>
    </row>
    <row r="73" spans="1:16" hidden="1" x14ac:dyDescent="0.4">
      <c r="M73" s="236"/>
      <c r="N73" s="222"/>
      <c r="O73" s="222"/>
      <c r="P73" s="222"/>
    </row>
    <row r="74" spans="1:16" hidden="1" x14ac:dyDescent="0.4">
      <c r="M74" s="236"/>
      <c r="N74" s="222"/>
      <c r="O74" s="222"/>
      <c r="P74" s="222"/>
    </row>
    <row r="75" spans="1:16" s="298" customFormat="1" ht="23" x14ac:dyDescent="0.5">
      <c r="B75" s="247" t="s">
        <v>133</v>
      </c>
      <c r="C75" s="248"/>
      <c r="E75" s="303"/>
      <c r="F75" s="303"/>
      <c r="G75" s="304"/>
      <c r="H75" s="304"/>
      <c r="M75" s="308"/>
      <c r="N75" s="309"/>
      <c r="O75" s="309"/>
      <c r="P75" s="309"/>
    </row>
    <row r="76" spans="1:16" s="298" customFormat="1" ht="38.25" customHeight="1" x14ac:dyDescent="0.5">
      <c r="B76" s="247" t="s">
        <v>134</v>
      </c>
      <c r="C76" s="248"/>
      <c r="D76" s="247"/>
      <c r="E76" s="303"/>
      <c r="F76" s="303"/>
      <c r="G76" s="304"/>
      <c r="H76" s="304"/>
      <c r="M76" s="308"/>
      <c r="N76" s="309"/>
      <c r="O76" s="309"/>
      <c r="P76" s="309"/>
    </row>
    <row r="77" spans="1:16" ht="38.25" customHeight="1" x14ac:dyDescent="0.4">
      <c r="B77" s="219"/>
      <c r="C77" s="116"/>
      <c r="D77" s="219"/>
      <c r="E77" s="117"/>
      <c r="F77" s="117"/>
      <c r="G77" s="118"/>
      <c r="H77" s="118"/>
      <c r="M77" s="236"/>
      <c r="N77" s="222"/>
      <c r="O77" s="222"/>
      <c r="P77" s="222"/>
    </row>
    <row r="78" spans="1:16" x14ac:dyDescent="0.4">
      <c r="A78" s="115" t="s">
        <v>29</v>
      </c>
      <c r="B78" s="119"/>
      <c r="C78" s="432" t="s">
        <v>135</v>
      </c>
      <c r="D78" s="432" t="s">
        <v>31</v>
      </c>
      <c r="E78" s="432" t="s">
        <v>141</v>
      </c>
      <c r="F78" s="432" t="s">
        <v>33</v>
      </c>
      <c r="G78" s="436" t="s">
        <v>34</v>
      </c>
      <c r="H78" s="432" t="s">
        <v>35</v>
      </c>
      <c r="J78" s="135"/>
    </row>
    <row r="79" spans="1:16" x14ac:dyDescent="0.4">
      <c r="B79" s="120"/>
      <c r="C79" s="433"/>
      <c r="D79" s="433"/>
      <c r="E79" s="433"/>
      <c r="F79" s="433"/>
      <c r="G79" s="437"/>
      <c r="H79" s="433"/>
      <c r="J79" s="135"/>
    </row>
    <row r="80" spans="1:16"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c r="J80" s="135"/>
    </row>
    <row r="81" spans="2:16"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c r="J81" s="135"/>
    </row>
    <row r="82" spans="2:16" ht="72"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c r="J82" s="299"/>
    </row>
    <row r="83" spans="2:16" ht="36"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c r="J83" s="236"/>
    </row>
    <row r="84" spans="2:16"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c r="J84" s="236"/>
    </row>
    <row r="85" spans="2:16" ht="54"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236"/>
    </row>
    <row r="86" spans="2:16" ht="123"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6" ht="36"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6" ht="61" customHeight="1"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6" x14ac:dyDescent="0.4">
      <c r="C89" s="124"/>
      <c r="D89" s="125"/>
      <c r="E89" s="125"/>
      <c r="F89" s="125"/>
      <c r="G89" s="125"/>
      <c r="H89" s="125"/>
      <c r="J89" s="135"/>
    </row>
    <row r="90" spans="2:16"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6"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6" x14ac:dyDescent="0.4">
      <c r="B92" s="531"/>
      <c r="C92" s="265" t="str">
        <f>+'critères transversaux'!C18</f>
        <v>Sous-total FEDER avec études sans infrastructure</v>
      </c>
      <c r="D92" s="252"/>
      <c r="E92" s="122">
        <f>+SUM(E80:E88)-E86</f>
        <v>25</v>
      </c>
      <c r="F92" s="122">
        <f>+SUM(F80:F88)-F86</f>
        <v>0</v>
      </c>
      <c r="G92" s="128"/>
      <c r="H92" s="128"/>
      <c r="J92" s="135"/>
    </row>
    <row r="93" spans="2:16" x14ac:dyDescent="0.4">
      <c r="B93" s="531"/>
      <c r="C93" s="265" t="str">
        <f>+'critères transversaux'!C19</f>
        <v>Sous total FEDER avec études avec infrastructures</v>
      </c>
      <c r="D93" s="266"/>
      <c r="E93" s="122">
        <f>+SUM(E80:E88)</f>
        <v>26</v>
      </c>
      <c r="F93" s="122">
        <f>+SUM(F80:F88)</f>
        <v>0</v>
      </c>
      <c r="G93" s="129"/>
      <c r="H93" s="129"/>
    </row>
    <row r="94" spans="2:16" x14ac:dyDescent="0.4">
      <c r="B94" s="531"/>
      <c r="C94" s="265" t="str">
        <f>+'critères transversaux'!C20</f>
        <v>Sous-total FSE+ sans études</v>
      </c>
      <c r="D94" s="266"/>
      <c r="E94" s="122">
        <f>+SUM(E80:E85)</f>
        <v>20</v>
      </c>
      <c r="F94" s="122">
        <f>+SUM(F80:F85)</f>
        <v>0</v>
      </c>
      <c r="G94" s="129"/>
      <c r="H94" s="129"/>
    </row>
    <row r="95" spans="2:16" x14ac:dyDescent="0.4">
      <c r="B95" s="435"/>
      <c r="C95" s="265" t="str">
        <f>+'critères transversaux'!C21</f>
        <v>Sous-total FSE+ avec études</v>
      </c>
      <c r="D95" s="266"/>
      <c r="E95" s="122">
        <f>+SUM(E80:E85)+E87+E88</f>
        <v>25</v>
      </c>
      <c r="F95" s="122">
        <f>+SUM(F80:F85)+F87+F88</f>
        <v>0</v>
      </c>
      <c r="G95" s="129"/>
      <c r="H95" s="129"/>
      <c r="M95" s="221"/>
      <c r="N95" s="222"/>
      <c r="O95" s="222"/>
      <c r="P95" s="222"/>
    </row>
    <row r="96" spans="2:16" x14ac:dyDescent="0.4">
      <c r="B96" s="272"/>
      <c r="C96" s="204"/>
      <c r="E96" s="136"/>
      <c r="F96" s="136"/>
    </row>
    <row r="97" spans="2:8" ht="23" x14ac:dyDescent="0.5">
      <c r="B97" s="247" t="s">
        <v>137</v>
      </c>
      <c r="C97" s="224"/>
      <c r="D97" s="219"/>
    </row>
    <row r="99" spans="2:8" ht="36" x14ac:dyDescent="0.4">
      <c r="B99" s="561" t="s">
        <v>272</v>
      </c>
      <c r="C99" s="226" t="s">
        <v>140</v>
      </c>
      <c r="D99" s="226" t="s">
        <v>31</v>
      </c>
      <c r="E99" s="227" t="s">
        <v>141</v>
      </c>
      <c r="F99" s="226" t="s">
        <v>142</v>
      </c>
      <c r="G99" s="227" t="s">
        <v>71</v>
      </c>
      <c r="H99" s="228" t="s">
        <v>35</v>
      </c>
    </row>
    <row r="100" spans="2:8" x14ac:dyDescent="0.4">
      <c r="B100" s="674"/>
      <c r="C100" s="375" t="s">
        <v>281</v>
      </c>
      <c r="D100" s="316"/>
      <c r="E100" s="317">
        <v>4</v>
      </c>
      <c r="F100" s="316">
        <f>+E100*D100</f>
        <v>0</v>
      </c>
      <c r="G100" s="317"/>
      <c r="H100" s="318"/>
    </row>
    <row r="101" spans="2:8" x14ac:dyDescent="0.4">
      <c r="B101" s="674"/>
      <c r="C101" s="375" t="s">
        <v>282</v>
      </c>
      <c r="D101" s="316"/>
      <c r="E101" s="317">
        <v>4</v>
      </c>
      <c r="F101" s="316">
        <f t="shared" ref="F101:F102" si="0">+E101*D101</f>
        <v>0</v>
      </c>
      <c r="G101" s="317"/>
      <c r="H101" s="318"/>
    </row>
    <row r="102" spans="2:8" ht="36" x14ac:dyDescent="0.4">
      <c r="B102" s="562"/>
      <c r="C102" s="295" t="s">
        <v>283</v>
      </c>
      <c r="D102" s="253"/>
      <c r="E102" s="254">
        <v>4</v>
      </c>
      <c r="F102" s="316">
        <f t="shared" si="0"/>
        <v>0</v>
      </c>
      <c r="G102" s="255"/>
      <c r="H102" s="256"/>
    </row>
    <row r="103" spans="2:8" ht="18.5" thickBot="1" x14ac:dyDescent="0.45">
      <c r="B103" s="564"/>
      <c r="C103" s="257" t="s">
        <v>78</v>
      </c>
      <c r="D103" s="257"/>
      <c r="E103" s="258"/>
      <c r="F103" s="259">
        <f>SUM(F100:F102)</f>
        <v>0</v>
      </c>
      <c r="G103" s="257"/>
      <c r="H103" s="260"/>
    </row>
    <row r="105" spans="2:8" hidden="1" x14ac:dyDescent="0.4"/>
    <row r="106" spans="2:8" hidden="1" x14ac:dyDescent="0.4"/>
    <row r="107" spans="2:8" hidden="1" x14ac:dyDescent="0.4"/>
    <row r="108" spans="2:8" hidden="1" x14ac:dyDescent="0.4"/>
    <row r="109" spans="2:8" hidden="1" x14ac:dyDescent="0.4"/>
    <row r="110" spans="2:8" hidden="1" x14ac:dyDescent="0.4"/>
    <row r="111" spans="2:8" hidden="1" x14ac:dyDescent="0.4"/>
    <row r="112" spans="2:8"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4" hidden="1" x14ac:dyDescent="0.4"/>
    <row r="130" spans="2:4" hidden="1" x14ac:dyDescent="0.4"/>
    <row r="131" spans="2:4" hidden="1" x14ac:dyDescent="0.4"/>
    <row r="132" spans="2:4" hidden="1" x14ac:dyDescent="0.4"/>
    <row r="133" spans="2:4" hidden="1" x14ac:dyDescent="0.4"/>
    <row r="134" spans="2:4" hidden="1" x14ac:dyDescent="0.4"/>
    <row r="135" spans="2:4" hidden="1" x14ac:dyDescent="0.4"/>
    <row r="136" spans="2:4" hidden="1" x14ac:dyDescent="0.4"/>
    <row r="137" spans="2:4" hidden="1" x14ac:dyDescent="0.4"/>
    <row r="138" spans="2:4" hidden="1" x14ac:dyDescent="0.4"/>
    <row r="139" spans="2:4" hidden="1" x14ac:dyDescent="0.4"/>
    <row r="140" spans="2:4" hidden="1" x14ac:dyDescent="0.4"/>
    <row r="141" spans="2:4" hidden="1" x14ac:dyDescent="0.4"/>
    <row r="142" spans="2:4" hidden="1" x14ac:dyDescent="0.4"/>
    <row r="143" spans="2:4" x14ac:dyDescent="0.4">
      <c r="B143" s="190" t="s">
        <v>80</v>
      </c>
      <c r="C143" s="191"/>
      <c r="D143" s="128">
        <f>+F103</f>
        <v>0</v>
      </c>
    </row>
    <row r="144" spans="2:4" hidden="1" x14ac:dyDescent="0.4"/>
    <row r="146" spans="2:10" s="298" customFormat="1" ht="23" x14ac:dyDescent="0.5">
      <c r="B146" s="247" t="s">
        <v>152</v>
      </c>
    </row>
    <row r="147" spans="2:10" s="298" customFormat="1" ht="23" x14ac:dyDescent="0.5">
      <c r="B147" s="247"/>
    </row>
    <row r="148" spans="2:10" s="298" customFormat="1" ht="23" x14ac:dyDescent="0.5">
      <c r="B148" s="247" t="s">
        <v>153</v>
      </c>
    </row>
    <row r="149" spans="2:10" s="298" customFormat="1" ht="23.5" thickBot="1" x14ac:dyDescent="0.55000000000000004">
      <c r="B149" s="247"/>
    </row>
    <row r="150" spans="2:10" ht="36.5" hidden="1" thickBot="1" x14ac:dyDescent="0.45">
      <c r="B150" s="137"/>
      <c r="C150" s="138" t="s">
        <v>69</v>
      </c>
      <c r="D150" s="139" t="e">
        <f>+'critères bonus'!#REF!</f>
        <v>#REF!</v>
      </c>
      <c r="E150" s="524" t="s">
        <v>71</v>
      </c>
      <c r="F150" s="525"/>
      <c r="G150" s="526"/>
      <c r="H150" s="140" t="s">
        <v>35</v>
      </c>
    </row>
    <row r="151" spans="2:10" ht="127.5" hidden="1" customHeight="1" x14ac:dyDescent="0.4">
      <c r="B151" s="579" t="s">
        <v>154</v>
      </c>
      <c r="C151" s="159" t="e">
        <f>+'critères bonus'!#REF!</f>
        <v>#REF!</v>
      </c>
      <c r="D151" s="142"/>
      <c r="E151" s="470"/>
      <c r="F151" s="471"/>
      <c r="G151" s="472"/>
      <c r="H151" s="143"/>
      <c r="I151" s="234"/>
      <c r="J151" s="234"/>
    </row>
    <row r="152" spans="2:10" hidden="1" x14ac:dyDescent="0.4">
      <c r="B152" s="579"/>
      <c r="C152" s="160" t="e">
        <f>+'critères bonus'!#REF!</f>
        <v>#REF!</v>
      </c>
      <c r="D152" s="145"/>
      <c r="E152" s="522"/>
      <c r="F152" s="522"/>
      <c r="G152" s="522"/>
      <c r="H152" s="146"/>
      <c r="I152" s="234"/>
      <c r="J152" s="234"/>
    </row>
    <row r="153" spans="2:10" hidden="1" x14ac:dyDescent="0.4">
      <c r="B153" s="579"/>
      <c r="C153" s="160" t="e">
        <f>+'critères bonus'!#REF!</f>
        <v>#REF!</v>
      </c>
      <c r="D153" s="145"/>
      <c r="E153" s="522"/>
      <c r="F153" s="522"/>
      <c r="G153" s="522"/>
      <c r="H153" s="146"/>
      <c r="I153" s="234"/>
      <c r="J153" s="234"/>
    </row>
    <row r="154" spans="2:10" ht="18.5" hidden="1" thickBot="1" x14ac:dyDescent="0.45">
      <c r="B154" s="579"/>
      <c r="C154" s="235" t="e">
        <f>+'critères bonus'!#REF!</f>
        <v>#REF!</v>
      </c>
      <c r="D154" s="148"/>
      <c r="E154" s="473"/>
      <c r="F154" s="473"/>
      <c r="G154" s="473"/>
      <c r="H154" s="149"/>
      <c r="I154" s="234"/>
      <c r="J154" s="234"/>
    </row>
    <row r="155" spans="2:10" ht="18.5" hidden="1" thickBot="1" x14ac:dyDescent="0.45">
      <c r="B155" s="580"/>
      <c r="C155" s="150" t="s">
        <v>155</v>
      </c>
      <c r="D155" s="151">
        <f>+SUM(D151:D154)</f>
        <v>0</v>
      </c>
      <c r="E155" s="523"/>
      <c r="F155" s="523"/>
      <c r="G155" s="523"/>
      <c r="H155" s="152"/>
      <c r="I155" s="234"/>
      <c r="J155" s="234"/>
    </row>
    <row r="156" spans="2:10" hidden="1" x14ac:dyDescent="0.4">
      <c r="I156" s="234"/>
      <c r="J156" s="234"/>
    </row>
    <row r="157" spans="2:10" ht="18.5" hidden="1" thickBot="1" x14ac:dyDescent="0.45">
      <c r="B157" s="153"/>
      <c r="C157" s="154"/>
      <c r="D157" s="136"/>
      <c r="I157" s="234"/>
      <c r="J157" s="234"/>
    </row>
    <row r="158" spans="2:10" ht="36.5" hidden="1" thickBot="1" x14ac:dyDescent="0.45">
      <c r="B158" s="155"/>
      <c r="C158" s="156" t="s">
        <v>156</v>
      </c>
      <c r="D158" s="139" t="str">
        <f>+'critères bonus'!D8</f>
        <v>Note (0 à 2)</v>
      </c>
      <c r="E158" s="532" t="s">
        <v>71</v>
      </c>
      <c r="F158" s="532"/>
      <c r="G158" s="532"/>
      <c r="H158" s="158" t="s">
        <v>35</v>
      </c>
      <c r="I158" s="234"/>
      <c r="J158" s="234"/>
    </row>
    <row r="159" spans="2:10" hidden="1" x14ac:dyDescent="0.4">
      <c r="B159" s="557" t="s">
        <v>157</v>
      </c>
      <c r="C159" s="159" t="e">
        <f>+'critères bonus'!#REF!</f>
        <v>#REF!</v>
      </c>
      <c r="D159" s="142"/>
      <c r="E159" s="536"/>
      <c r="F159" s="536"/>
      <c r="G159" s="536"/>
      <c r="H159" s="143"/>
      <c r="I159" s="234"/>
      <c r="J159" s="124"/>
    </row>
    <row r="160" spans="2:10" hidden="1" x14ac:dyDescent="0.4">
      <c r="B160" s="558"/>
      <c r="C160" s="160" t="e">
        <f>+'critères bonus'!#REF!</f>
        <v>#REF!</v>
      </c>
      <c r="D160" s="145"/>
      <c r="E160" s="522"/>
      <c r="F160" s="522"/>
      <c r="G160" s="522"/>
      <c r="H160" s="146"/>
      <c r="I160" s="234"/>
      <c r="J160" s="234"/>
    </row>
    <row r="161" spans="2:11" hidden="1" x14ac:dyDescent="0.4">
      <c r="B161" s="558"/>
      <c r="C161" s="160" t="e">
        <f>+'critères bonus'!#REF!</f>
        <v>#REF!</v>
      </c>
      <c r="D161" s="145"/>
      <c r="E161" s="522"/>
      <c r="F161" s="522"/>
      <c r="G161" s="522"/>
      <c r="H161" s="146"/>
      <c r="I161" s="234"/>
      <c r="J161" s="234"/>
    </row>
    <row r="162" spans="2:11" ht="18.5" hidden="1" thickBot="1" x14ac:dyDescent="0.45">
      <c r="B162" s="558"/>
      <c r="C162" s="161" t="e">
        <f>+'critères bonus'!#REF!</f>
        <v>#REF!</v>
      </c>
      <c r="D162" s="162"/>
      <c r="E162" s="537"/>
      <c r="F162" s="537"/>
      <c r="G162" s="537"/>
      <c r="H162" s="163"/>
      <c r="I162" s="234"/>
      <c r="J162" s="234"/>
    </row>
    <row r="163" spans="2:11" ht="18.5" hidden="1" thickBot="1" x14ac:dyDescent="0.45">
      <c r="B163" s="559"/>
      <c r="C163" s="164" t="s">
        <v>158</v>
      </c>
      <c r="D163" s="165">
        <f>+SUM(D159:D162)</f>
        <v>0</v>
      </c>
      <c r="E163" s="538"/>
      <c r="F163" s="538"/>
      <c r="G163" s="538"/>
      <c r="H163" s="166"/>
      <c r="I163" s="234"/>
      <c r="J163" s="234"/>
    </row>
    <row r="164" spans="2:11" ht="18.5" hidden="1" thickBot="1" x14ac:dyDescent="0.45">
      <c r="B164" s="153"/>
      <c r="C164" s="154"/>
      <c r="D164" s="136"/>
      <c r="I164" s="234"/>
      <c r="J164" s="234"/>
    </row>
    <row r="165" spans="2:11" ht="36.5" thickBot="1" x14ac:dyDescent="0.45">
      <c r="B165" s="167"/>
      <c r="C165" s="168" t="s">
        <v>69</v>
      </c>
      <c r="D165" s="169" t="s">
        <v>70</v>
      </c>
      <c r="E165" s="460" t="s">
        <v>71</v>
      </c>
      <c r="F165" s="460"/>
      <c r="G165" s="460"/>
      <c r="H165" s="170" t="s">
        <v>35</v>
      </c>
      <c r="I165" s="234"/>
      <c r="J165" s="234"/>
    </row>
    <row r="166" spans="2:11" ht="54" x14ac:dyDescent="0.4">
      <c r="B166" s="554"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I166" s="234"/>
      <c r="J166" s="301"/>
    </row>
    <row r="167" spans="2:11" ht="90" x14ac:dyDescent="0.4">
      <c r="B167" s="555"/>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301"/>
    </row>
    <row r="168" spans="2:11" ht="36" x14ac:dyDescent="0.4">
      <c r="B168" s="555"/>
      <c r="C168" s="160" t="str">
        <f>+'critères bonus'!C12</f>
        <v>Le projet anticipe ses retombées économiques, sociales et environnementales (analyses, études). Cette notation s'effectue sur 1 point.</v>
      </c>
      <c r="D168" s="181"/>
      <c r="E168" s="461"/>
      <c r="F168" s="462"/>
      <c r="G168" s="463"/>
      <c r="H168" s="182"/>
      <c r="I168" s="234"/>
    </row>
    <row r="169" spans="2:11" ht="36.5" thickBot="1" x14ac:dyDescent="0.45">
      <c r="B169" s="555"/>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c r="K169" s="234"/>
    </row>
    <row r="170" spans="2:11" ht="18.5" thickBot="1" x14ac:dyDescent="0.45">
      <c r="B170" s="556"/>
      <c r="C170" s="185" t="s">
        <v>184</v>
      </c>
      <c r="D170" s="186">
        <f>+SUM(D166:D169)</f>
        <v>0</v>
      </c>
      <c r="E170" s="467"/>
      <c r="F170" s="467"/>
      <c r="G170" s="467"/>
      <c r="H170" s="187"/>
    </row>
    <row r="172" spans="2:11" x14ac:dyDescent="0.4">
      <c r="B172" s="369" t="s">
        <v>223</v>
      </c>
      <c r="C172" s="191"/>
      <c r="D172" s="128">
        <f>+D170+D163+D155</f>
        <v>0</v>
      </c>
    </row>
    <row r="175" spans="2:11" ht="23" x14ac:dyDescent="0.5">
      <c r="B175" s="247" t="s">
        <v>161</v>
      </c>
    </row>
    <row r="176" spans="2:11" x14ac:dyDescent="0.4">
      <c r="B176" s="273"/>
    </row>
    <row r="177" spans="2:9" ht="36" x14ac:dyDescent="0.4">
      <c r="B177" s="241"/>
      <c r="C177" s="274" t="s">
        <v>69</v>
      </c>
      <c r="D177" s="274" t="s">
        <v>163</v>
      </c>
      <c r="E177" s="592" t="s">
        <v>71</v>
      </c>
      <c r="F177" s="593"/>
      <c r="G177" s="594"/>
      <c r="H177" s="275" t="s">
        <v>35</v>
      </c>
    </row>
    <row r="178" spans="2:9" x14ac:dyDescent="0.4">
      <c r="B178" s="584" t="s">
        <v>272</v>
      </c>
      <c r="C178" s="315" t="s">
        <v>284</v>
      </c>
      <c r="D178" s="145"/>
      <c r="E178" s="585"/>
      <c r="F178" s="586"/>
      <c r="G178" s="587"/>
      <c r="H178" s="277"/>
    </row>
    <row r="179" spans="2:9" x14ac:dyDescent="0.4">
      <c r="B179" s="630"/>
      <c r="C179" s="314" t="s">
        <v>285</v>
      </c>
      <c r="D179" s="162"/>
      <c r="E179" s="244"/>
      <c r="F179" s="245"/>
      <c r="G179" s="246"/>
      <c r="H179" s="279"/>
      <c r="I179" s="273"/>
    </row>
    <row r="180" spans="2:9" x14ac:dyDescent="0.4">
      <c r="B180" s="630"/>
      <c r="C180" s="314" t="s">
        <v>286</v>
      </c>
      <c r="D180" s="162"/>
      <c r="E180" s="244"/>
      <c r="F180" s="245"/>
      <c r="G180" s="246"/>
      <c r="H180" s="279"/>
    </row>
    <row r="181" spans="2:9" x14ac:dyDescent="0.4">
      <c r="B181" s="630"/>
      <c r="C181" s="314" t="s">
        <v>287</v>
      </c>
      <c r="D181" s="162"/>
      <c r="E181" s="244"/>
      <c r="F181" s="245"/>
      <c r="G181" s="246"/>
      <c r="H181" s="279"/>
    </row>
    <row r="182" spans="2:9" x14ac:dyDescent="0.4">
      <c r="B182" s="564"/>
      <c r="C182" s="280" t="s">
        <v>78</v>
      </c>
      <c r="D182" s="281">
        <f>+SUM(D178:D181)</f>
        <v>0</v>
      </c>
      <c r="E182" s="588"/>
      <c r="F182" s="588"/>
      <c r="G182" s="588"/>
      <c r="H182" s="282"/>
    </row>
    <row r="184" spans="2:9" x14ac:dyDescent="0.4">
      <c r="B184" s="190" t="s">
        <v>165</v>
      </c>
      <c r="C184" s="191"/>
      <c r="D184" s="128">
        <f>+D182</f>
        <v>0</v>
      </c>
      <c r="E184" s="115" t="s">
        <v>166</v>
      </c>
    </row>
    <row r="186" spans="2:9" hidden="1" x14ac:dyDescent="0.4"/>
    <row r="187" spans="2:9" hidden="1" x14ac:dyDescent="0.4"/>
    <row r="188" spans="2:9" hidden="1" x14ac:dyDescent="0.4"/>
    <row r="189" spans="2:9" hidden="1" x14ac:dyDescent="0.4"/>
    <row r="190" spans="2:9" hidden="1" x14ac:dyDescent="0.4"/>
    <row r="191" spans="2:9" hidden="1" x14ac:dyDescent="0.4"/>
    <row r="192" spans="2:9"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70" spans="2:4" x14ac:dyDescent="0.4">
      <c r="B270" s="369" t="s">
        <v>167</v>
      </c>
      <c r="C270" s="191"/>
    </row>
    <row r="271" spans="2:4" x14ac:dyDescent="0.4">
      <c r="B271" s="370" t="s">
        <v>52</v>
      </c>
      <c r="C271" s="371"/>
      <c r="D271" s="372">
        <f>+F90</f>
        <v>0</v>
      </c>
    </row>
    <row r="272" spans="2:4" x14ac:dyDescent="0.4">
      <c r="B272" s="370" t="s">
        <v>53</v>
      </c>
      <c r="C272" s="371"/>
      <c r="D272" s="372">
        <f>+F91</f>
        <v>0</v>
      </c>
    </row>
    <row r="273" spans="2:4" x14ac:dyDescent="0.4">
      <c r="B273" s="370" t="s">
        <v>54</v>
      </c>
      <c r="C273" s="371"/>
      <c r="D273" s="372">
        <f>+F92</f>
        <v>0</v>
      </c>
    </row>
    <row r="274" spans="2:4" x14ac:dyDescent="0.4">
      <c r="B274" s="370" t="s">
        <v>55</v>
      </c>
      <c r="C274" s="371"/>
      <c r="D274" s="372">
        <f>+F93</f>
        <v>0</v>
      </c>
    </row>
    <row r="275" spans="2:4" x14ac:dyDescent="0.4">
      <c r="B275" s="369" t="s">
        <v>168</v>
      </c>
      <c r="C275" s="191"/>
      <c r="D275" s="372">
        <f>+D143</f>
        <v>0</v>
      </c>
    </row>
    <row r="276" spans="2:4" x14ac:dyDescent="0.4">
      <c r="B276" s="480" t="s">
        <v>159</v>
      </c>
      <c r="C276" s="481"/>
      <c r="D276" s="128">
        <f>+D172</f>
        <v>0</v>
      </c>
    </row>
    <row r="277" spans="2:4" x14ac:dyDescent="0.4">
      <c r="B277" s="190" t="s">
        <v>165</v>
      </c>
      <c r="C277" s="191"/>
      <c r="D277" s="128">
        <f>+D184</f>
        <v>0</v>
      </c>
    </row>
    <row r="278" spans="2:4" x14ac:dyDescent="0.4">
      <c r="B278" s="373" t="s">
        <v>169</v>
      </c>
      <c r="C278" s="239"/>
      <c r="D278" s="128">
        <f>+D277+D276</f>
        <v>0</v>
      </c>
    </row>
    <row r="279" spans="2:4" x14ac:dyDescent="0.4">
      <c r="B279" s="373" t="s">
        <v>170</v>
      </c>
      <c r="C279" s="239"/>
    </row>
    <row r="280" spans="2:4" x14ac:dyDescent="0.4">
      <c r="B280" s="370" t="s">
        <v>52</v>
      </c>
      <c r="C280" s="371"/>
      <c r="D280" s="354">
        <f>+D271+D275</f>
        <v>0</v>
      </c>
    </row>
    <row r="281" spans="2:4" x14ac:dyDescent="0.4">
      <c r="B281" s="370" t="s">
        <v>53</v>
      </c>
      <c r="C281" s="371"/>
      <c r="D281" s="354">
        <f t="shared" ref="D281:D283" si="1">+D272+D276</f>
        <v>0</v>
      </c>
    </row>
    <row r="282" spans="2:4" x14ac:dyDescent="0.4">
      <c r="B282" s="370" t="s">
        <v>54</v>
      </c>
      <c r="C282" s="371"/>
      <c r="D282" s="354">
        <f t="shared" si="1"/>
        <v>0</v>
      </c>
    </row>
    <row r="283" spans="2:4" x14ac:dyDescent="0.4">
      <c r="B283" s="370" t="s">
        <v>55</v>
      </c>
      <c r="C283" s="371"/>
      <c r="D283" s="354">
        <f t="shared" si="1"/>
        <v>0</v>
      </c>
    </row>
    <row r="284" spans="2:4" x14ac:dyDescent="0.4">
      <c r="B284" s="373" t="s">
        <v>171</v>
      </c>
      <c r="C284" s="239"/>
    </row>
    <row r="285" spans="2:4" x14ac:dyDescent="0.4">
      <c r="B285" s="370" t="s">
        <v>52</v>
      </c>
      <c r="C285" s="371"/>
      <c r="D285" s="354">
        <f>+D280+D278</f>
        <v>0</v>
      </c>
    </row>
    <row r="286" spans="2:4" x14ac:dyDescent="0.4">
      <c r="B286" s="370" t="s">
        <v>53</v>
      </c>
      <c r="C286" s="371"/>
      <c r="D286" s="354">
        <f t="shared" ref="D286:D288" si="2">+D281+D279</f>
        <v>0</v>
      </c>
    </row>
    <row r="287" spans="2:4" x14ac:dyDescent="0.4">
      <c r="B287" s="370" t="s">
        <v>54</v>
      </c>
      <c r="C287" s="371"/>
      <c r="D287" s="354">
        <f t="shared" si="2"/>
        <v>0</v>
      </c>
    </row>
    <row r="288" spans="2:4" x14ac:dyDescent="0.4">
      <c r="B288" s="370" t="s">
        <v>55</v>
      </c>
      <c r="C288" s="371"/>
      <c r="D288" s="354">
        <f t="shared" si="2"/>
        <v>0</v>
      </c>
    </row>
    <row r="290" spans="2:8" x14ac:dyDescent="0.4">
      <c r="B290" s="455" t="s">
        <v>83</v>
      </c>
      <c r="C290" s="456"/>
      <c r="D290" s="457"/>
      <c r="E290" s="194">
        <f>+SUM(D280:D283)</f>
        <v>0</v>
      </c>
    </row>
    <row r="291" spans="2:8" ht="54" x14ac:dyDescent="0.4">
      <c r="B291" s="193" t="s">
        <v>84</v>
      </c>
      <c r="C291" s="458" t="s">
        <v>85</v>
      </c>
      <c r="D291" s="459"/>
      <c r="E291" s="195" t="s">
        <v>86</v>
      </c>
    </row>
    <row r="292" spans="2:8" x14ac:dyDescent="0.4">
      <c r="B292" s="548" t="s">
        <v>87</v>
      </c>
      <c r="C292" s="196" t="str">
        <f>+'critères bonus'!C25</f>
        <v>FEDER sans études avec infrastructure : la note hors bonification est inférieure ou égale à  21 sur 84 max</v>
      </c>
      <c r="D292" s="197"/>
      <c r="E292" s="198"/>
    </row>
    <row r="293" spans="2:8" x14ac:dyDescent="0.4">
      <c r="B293" s="549"/>
      <c r="C293" s="199" t="str">
        <f>+'critères bonus'!C26</f>
        <v>FEDER sans études sans infrastructure : la note hors bonification est inférieure ou égale à 20 sur 80 max</v>
      </c>
      <c r="D293" s="200"/>
      <c r="E293" s="201"/>
    </row>
    <row r="294" spans="2:8" x14ac:dyDescent="0.4">
      <c r="B294" s="549"/>
      <c r="C294" s="199" t="str">
        <f>+'critères bonus'!C27</f>
        <v>FEDER avec études sans infrastructure : la note hors bonification est inférieure ou égale à 25 sur 100 max</v>
      </c>
      <c r="D294" s="200"/>
      <c r="E294" s="201"/>
    </row>
    <row r="295" spans="2:8" x14ac:dyDescent="0.4">
      <c r="B295" s="550"/>
      <c r="C295" s="199" t="str">
        <f>+'critères bonus'!C28</f>
        <v>FEDER avec études avec infrastructures : la note hors bonification est inférieure ou égale à 26 sur 104 max</v>
      </c>
      <c r="D295" s="200"/>
      <c r="E295" s="201"/>
    </row>
    <row r="296" spans="2:8" x14ac:dyDescent="0.4">
      <c r="B296" s="548" t="s">
        <v>92</v>
      </c>
      <c r="C296" s="199" t="str">
        <f>+'critères bonus'!C29</f>
        <v>FEDER sans études avec infrastructure : la note hors bonification est comprise entre 22 et 42 sur 84 max</v>
      </c>
      <c r="D296" s="200"/>
      <c r="E296" s="201"/>
    </row>
    <row r="297" spans="2:8" x14ac:dyDescent="0.4">
      <c r="B297" s="549"/>
      <c r="C297" s="199" t="str">
        <f>+'critères bonus'!C30</f>
        <v>FEDER sans études sans infrastructure : la note hors bonification est comprise entre 21 et 40 sur 80 max</v>
      </c>
      <c r="D297" s="200"/>
      <c r="E297" s="201"/>
    </row>
    <row r="298" spans="2:8" x14ac:dyDescent="0.4">
      <c r="B298" s="549"/>
      <c r="C298" s="199" t="str">
        <f>+'critères bonus'!C31</f>
        <v>FEDER avec études sans infrastructure : la note hors bonification  est comprise entre 26 et 50 sur 100 max</v>
      </c>
      <c r="D298" s="200"/>
      <c r="E298" s="201"/>
    </row>
    <row r="299" spans="2:8" x14ac:dyDescent="0.4">
      <c r="B299" s="550"/>
      <c r="C299" s="199" t="str">
        <f>+'critères bonus'!C32</f>
        <v>FEDER avec études avec infrastructures : la note hors bonification  est comprise entre 27 et 52 sur 104 max</v>
      </c>
      <c r="D299" s="200"/>
      <c r="E299" s="201"/>
    </row>
    <row r="300" spans="2:8" x14ac:dyDescent="0.4">
      <c r="B300" s="551" t="s">
        <v>97</v>
      </c>
      <c r="C300" s="196" t="str">
        <f>+'critères bonus'!C33</f>
        <v>FEDER sans études avec infrastructure : la note hors bonification est supérieure ou égale à 43 sur 84 max</v>
      </c>
      <c r="D300" s="197"/>
      <c r="E300" s="202"/>
    </row>
    <row r="301" spans="2:8" x14ac:dyDescent="0.4">
      <c r="B301" s="552"/>
      <c r="C301" s="199" t="str">
        <f>+'critères bonus'!C34</f>
        <v>FEDER sans études sans infrastructure : la note hors bonification est supérieure ou égale à 41 sur 80 max</v>
      </c>
      <c r="D301" s="200"/>
      <c r="E301" s="129"/>
    </row>
    <row r="302" spans="2:8" x14ac:dyDescent="0.4">
      <c r="B302" s="552"/>
      <c r="C302" s="199" t="str">
        <f>+'critères bonus'!C35</f>
        <v>FEDER avec études sans infrastructure : la note hors bonification est supérieure ou égale à 51 sur 100 max</v>
      </c>
      <c r="D302" s="200"/>
      <c r="E302" s="129"/>
    </row>
    <row r="303" spans="2:8" x14ac:dyDescent="0.4">
      <c r="B303" s="553"/>
      <c r="C303" s="199" t="str">
        <f>+'critères bonus'!C36</f>
        <v>FEDER avec études avec infrastructures : la note hors bonification est supérieure ou égale à 53 sur 104 max</v>
      </c>
      <c r="D303" s="200"/>
      <c r="E303" s="129"/>
    </row>
    <row r="304" spans="2:8" x14ac:dyDescent="0.4">
      <c r="B304" s="203"/>
      <c r="H304" s="135"/>
    </row>
    <row r="305" spans="2:8" x14ac:dyDescent="0.4">
      <c r="B305" s="203"/>
      <c r="C305" s="204"/>
      <c r="D305" s="136"/>
      <c r="E305" s="136"/>
      <c r="F305" s="136"/>
    </row>
    <row r="306" spans="2:8" x14ac:dyDescent="0.4">
      <c r="B306" s="544" t="s">
        <v>102</v>
      </c>
      <c r="C306" s="547"/>
      <c r="D306" s="547"/>
      <c r="E306" s="547"/>
      <c r="F306" s="547"/>
      <c r="G306" s="547"/>
      <c r="H306" s="547"/>
    </row>
    <row r="307" spans="2:8" x14ac:dyDescent="0.4">
      <c r="B307" s="545"/>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6"/>
      <c r="C310" s="547"/>
      <c r="D310" s="547"/>
      <c r="E310" s="547"/>
      <c r="F310" s="547"/>
      <c r="G310" s="547"/>
      <c r="H310" s="547"/>
    </row>
    <row r="311" spans="2:8" x14ac:dyDescent="0.4">
      <c r="C311" s="204"/>
      <c r="D311" s="136"/>
      <c r="E311" s="136"/>
      <c r="F311" s="136"/>
    </row>
    <row r="312" spans="2:8" x14ac:dyDescent="0.4">
      <c r="C312" s="204"/>
      <c r="D312" s="136"/>
      <c r="E312" s="136"/>
      <c r="F312" s="136"/>
    </row>
    <row r="313" spans="2:8" x14ac:dyDescent="0.4">
      <c r="B313" s="205" t="s">
        <v>103</v>
      </c>
      <c r="C313" s="542"/>
      <c r="D313" s="542"/>
      <c r="E313" s="542"/>
      <c r="F313" s="542"/>
      <c r="G313" s="542"/>
      <c r="H313" s="542"/>
    </row>
    <row r="314" spans="2:8" x14ac:dyDescent="0.4">
      <c r="B314" s="205" t="s">
        <v>104</v>
      </c>
      <c r="C314" s="542"/>
      <c r="D314" s="542"/>
      <c r="E314" s="542"/>
      <c r="F314" s="542"/>
      <c r="G314" s="542"/>
      <c r="H314" s="542"/>
    </row>
    <row r="315" spans="2:8" x14ac:dyDescent="0.4">
      <c r="B315" s="205" t="s">
        <v>105</v>
      </c>
      <c r="C315" s="542"/>
      <c r="D315" s="542"/>
      <c r="E315" s="542"/>
      <c r="F315" s="542"/>
      <c r="G315" s="542"/>
      <c r="H315" s="542"/>
    </row>
    <row r="316" spans="2:8" x14ac:dyDescent="0.4">
      <c r="B316" s="205" t="s">
        <v>106</v>
      </c>
      <c r="C316" s="542"/>
      <c r="D316" s="542"/>
      <c r="E316" s="542"/>
      <c r="F316" s="542"/>
      <c r="G316" s="542"/>
      <c r="H316" s="542"/>
    </row>
    <row r="317" spans="2:8" x14ac:dyDescent="0.4">
      <c r="B317" s="205" t="s">
        <v>107</v>
      </c>
      <c r="C317" s="542"/>
      <c r="D317" s="542"/>
      <c r="E317" s="542"/>
      <c r="F317" s="542"/>
      <c r="G317" s="542"/>
      <c r="H317" s="542"/>
    </row>
    <row r="318" spans="2:8" x14ac:dyDescent="0.4">
      <c r="B318" s="205" t="s">
        <v>108</v>
      </c>
      <c r="C318" s="542"/>
      <c r="D318" s="542"/>
      <c r="E318" s="542"/>
      <c r="F318" s="542"/>
      <c r="G318" s="542"/>
      <c r="H318" s="542"/>
    </row>
    <row r="319" spans="2:8" ht="51" customHeight="1" x14ac:dyDescent="0.4">
      <c r="B319" s="206" t="s">
        <v>109</v>
      </c>
      <c r="C319" s="543" t="s">
        <v>110</v>
      </c>
      <c r="D319" s="543"/>
      <c r="E319" s="543"/>
      <c r="F319" s="543"/>
      <c r="G319" s="543"/>
      <c r="H319" s="543"/>
    </row>
    <row r="320" spans="2:8" x14ac:dyDescent="0.4">
      <c r="B320" s="205" t="s">
        <v>111</v>
      </c>
      <c r="C320" s="542"/>
      <c r="D320" s="542"/>
      <c r="E320" s="542"/>
      <c r="F320" s="542"/>
      <c r="G320" s="542"/>
      <c r="H320" s="542"/>
    </row>
  </sheetData>
  <mergeCells count="98">
    <mergeCell ref="C320:H320"/>
    <mergeCell ref="C315:H315"/>
    <mergeCell ref="C316:H316"/>
    <mergeCell ref="C317:H317"/>
    <mergeCell ref="C318:H318"/>
    <mergeCell ref="C319:H319"/>
    <mergeCell ref="B300:B303"/>
    <mergeCell ref="B306:B310"/>
    <mergeCell ref="C306:H310"/>
    <mergeCell ref="C313:H313"/>
    <mergeCell ref="C314:H314"/>
    <mergeCell ref="B276:C276"/>
    <mergeCell ref="B290:D290"/>
    <mergeCell ref="C291:D291"/>
    <mergeCell ref="B292:B295"/>
    <mergeCell ref="B296:B299"/>
    <mergeCell ref="E162:G162"/>
    <mergeCell ref="E163:G163"/>
    <mergeCell ref="E165:G165"/>
    <mergeCell ref="B166:B170"/>
    <mergeCell ref="E168:G168"/>
    <mergeCell ref="E169:G169"/>
    <mergeCell ref="E170:G170"/>
    <mergeCell ref="A2:H2"/>
    <mergeCell ref="A4:B4"/>
    <mergeCell ref="C4:H4"/>
    <mergeCell ref="A5:B5"/>
    <mergeCell ref="C5:H5"/>
    <mergeCell ref="A9:B9"/>
    <mergeCell ref="C9:H9"/>
    <mergeCell ref="B11:H11"/>
    <mergeCell ref="A13:H14"/>
    <mergeCell ref="B99:B103"/>
    <mergeCell ref="D49:H49"/>
    <mergeCell ref="B22:B40"/>
    <mergeCell ref="C22:H22"/>
    <mergeCell ref="C23:H23"/>
    <mergeCell ref="C24:H24"/>
    <mergeCell ref="C25:H25"/>
    <mergeCell ref="C26:H26"/>
    <mergeCell ref="B41:B42"/>
    <mergeCell ref="C41:H41"/>
    <mergeCell ref="C42:H42"/>
    <mergeCell ref="C28:H28"/>
    <mergeCell ref="A6:B6"/>
    <mergeCell ref="C6:H6"/>
    <mergeCell ref="B48:B53"/>
    <mergeCell ref="C48:C53"/>
    <mergeCell ref="D48:H48"/>
    <mergeCell ref="D50:H50"/>
    <mergeCell ref="D51:H51"/>
    <mergeCell ref="D53:H53"/>
    <mergeCell ref="D52:H52"/>
    <mergeCell ref="A7:B7"/>
    <mergeCell ref="C7:H7"/>
    <mergeCell ref="A8:B8"/>
    <mergeCell ref="C8:H8"/>
    <mergeCell ref="C27:H27"/>
    <mergeCell ref="C39:H39"/>
    <mergeCell ref="C40:H40"/>
    <mergeCell ref="C31:H31"/>
    <mergeCell ref="C32:H32"/>
    <mergeCell ref="C33:H33"/>
    <mergeCell ref="C34:H34"/>
    <mergeCell ref="C29:H29"/>
    <mergeCell ref="C30:H30"/>
    <mergeCell ref="C35:H35"/>
    <mergeCell ref="C36:H36"/>
    <mergeCell ref="C37:H37"/>
    <mergeCell ref="C38:H38"/>
    <mergeCell ref="E177:G177"/>
    <mergeCell ref="H78:H79"/>
    <mergeCell ref="E150:G150"/>
    <mergeCell ref="E151:G151"/>
    <mergeCell ref="E152:G152"/>
    <mergeCell ref="E153:G153"/>
    <mergeCell ref="E154:G154"/>
    <mergeCell ref="E155:G155"/>
    <mergeCell ref="E158:G158"/>
    <mergeCell ref="E159:G159"/>
    <mergeCell ref="E160:G160"/>
    <mergeCell ref="E161:G161"/>
    <mergeCell ref="B178:B182"/>
    <mergeCell ref="E178:G178"/>
    <mergeCell ref="E182:G182"/>
    <mergeCell ref="C43:H43"/>
    <mergeCell ref="C44:H44"/>
    <mergeCell ref="C78:C79"/>
    <mergeCell ref="D78:D79"/>
    <mergeCell ref="E78:E79"/>
    <mergeCell ref="F78:F79"/>
    <mergeCell ref="G78:G79"/>
    <mergeCell ref="B81:B82"/>
    <mergeCell ref="B83:B85"/>
    <mergeCell ref="B87:B88"/>
    <mergeCell ref="B90:B95"/>
    <mergeCell ref="B151:B155"/>
    <mergeCell ref="B159:B16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FA4E-0E20-439D-873A-3499DE14AA40}">
  <sheetPr>
    <tabColor rgb="FFFFFF00"/>
  </sheetPr>
  <dimension ref="A1:P321"/>
  <sheetViews>
    <sheetView showGridLines="0" tabSelected="1" topLeftCell="A61" zoomScale="55" zoomScaleNormal="55" workbookViewId="0">
      <selection activeCell="J64" sqref="J64"/>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17.54296875" style="115" customWidth="1"/>
    <col min="5" max="5" width="18.1796875" style="115" customWidth="1"/>
    <col min="6" max="6" width="14.7265625" style="115" customWidth="1"/>
    <col min="7" max="7" width="15.7265625" style="115" customWidth="1"/>
    <col min="8" max="8" width="41.726562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x14ac:dyDescent="0.4">
      <c r="A4" s="685" t="s">
        <v>113</v>
      </c>
      <c r="B4" s="686"/>
      <c r="C4" s="484"/>
      <c r="D4" s="484"/>
      <c r="E4" s="484"/>
      <c r="F4" s="484"/>
      <c r="G4" s="484"/>
      <c r="H4" s="484"/>
    </row>
    <row r="5" spans="1:8" x14ac:dyDescent="0.4">
      <c r="A5" s="685" t="s">
        <v>114</v>
      </c>
      <c r="B5" s="686"/>
      <c r="C5" s="484"/>
      <c r="D5" s="484"/>
      <c r="E5" s="484"/>
      <c r="F5" s="484"/>
      <c r="G5" s="484"/>
      <c r="H5" s="484"/>
    </row>
    <row r="6" spans="1:8" ht="47.5" customHeight="1" x14ac:dyDescent="0.4">
      <c r="A6" s="685" t="s">
        <v>240</v>
      </c>
      <c r="B6" s="686"/>
      <c r="C6" s="636" t="s">
        <v>241</v>
      </c>
      <c r="D6" s="636"/>
      <c r="E6" s="636"/>
      <c r="F6" s="636"/>
      <c r="G6" s="636"/>
      <c r="H6" s="636"/>
    </row>
    <row r="7" spans="1:8" ht="55.5" customHeight="1" x14ac:dyDescent="0.4">
      <c r="A7" s="685" t="s">
        <v>288</v>
      </c>
      <c r="B7" s="686"/>
      <c r="C7" s="636" t="s">
        <v>289</v>
      </c>
      <c r="D7" s="636"/>
      <c r="E7" s="636"/>
      <c r="F7" s="636"/>
      <c r="G7" s="636"/>
      <c r="H7" s="636"/>
    </row>
    <row r="8" spans="1:8" ht="30.75" customHeight="1" x14ac:dyDescent="0.4">
      <c r="A8" s="687" t="s">
        <v>119</v>
      </c>
      <c r="B8" s="688"/>
      <c r="C8" s="484"/>
      <c r="D8" s="484"/>
      <c r="E8" s="484"/>
      <c r="F8" s="484"/>
      <c r="G8" s="484"/>
      <c r="H8" s="484"/>
    </row>
    <row r="9" spans="1:8" x14ac:dyDescent="0.4">
      <c r="A9" s="685" t="s">
        <v>120</v>
      </c>
      <c r="B9" s="686"/>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298" customFormat="1" ht="23" x14ac:dyDescent="0.5">
      <c r="B18" s="247" t="s">
        <v>290</v>
      </c>
      <c r="C18" s="248"/>
      <c r="D18" s="303"/>
      <c r="E18" s="303"/>
      <c r="F18" s="303"/>
      <c r="G18" s="304"/>
      <c r="H18" s="304"/>
    </row>
    <row r="19" spans="2:8" s="298" customFormat="1" ht="23" x14ac:dyDescent="0.5">
      <c r="B19" s="247"/>
      <c r="C19" s="248"/>
      <c r="D19" s="303"/>
      <c r="E19" s="303"/>
      <c r="F19" s="303"/>
      <c r="G19" s="304"/>
      <c r="H19" s="304"/>
    </row>
    <row r="20" spans="2:8" s="298" customFormat="1" ht="23" x14ac:dyDescent="0.5">
      <c r="B20" s="249" t="s">
        <v>124</v>
      </c>
      <c r="C20" s="248"/>
      <c r="D20" s="303"/>
      <c r="E20" s="303"/>
      <c r="F20" s="303"/>
      <c r="G20" s="304"/>
      <c r="H20" s="304"/>
    </row>
    <row r="21" spans="2:8" s="298" customFormat="1" ht="23" x14ac:dyDescent="0.5">
      <c r="B21" s="249"/>
      <c r="C21" s="248"/>
      <c r="D21" s="303"/>
      <c r="E21" s="303"/>
      <c r="F21" s="303"/>
      <c r="G21" s="304"/>
      <c r="H21" s="304"/>
    </row>
    <row r="22" spans="2:8" ht="50.25" customHeight="1" x14ac:dyDescent="0.4">
      <c r="B22" s="574"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49.5" customHeight="1" x14ac:dyDescent="0.4">
      <c r="B23" s="575"/>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70.5" customHeight="1" x14ac:dyDescent="0.4">
      <c r="B24" s="575"/>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74.25" customHeight="1" x14ac:dyDescent="0.4">
      <c r="B25" s="575"/>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50.25" customHeight="1" x14ac:dyDescent="0.4">
      <c r="B26" s="575"/>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64.5" customHeight="1" x14ac:dyDescent="0.4">
      <c r="B27" s="575"/>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96" customHeight="1" x14ac:dyDescent="0.4">
      <c r="B28" s="575"/>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56.25" customHeight="1" x14ac:dyDescent="0.4">
      <c r="B29" s="575"/>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68.25" customHeight="1" x14ac:dyDescent="0.4">
      <c r="B30" s="575"/>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54" customHeight="1" x14ac:dyDescent="0.4">
      <c r="B31" s="575"/>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75"/>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8" ht="146.25" customHeight="1" x14ac:dyDescent="0.4">
      <c r="B33" s="575"/>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8" ht="64.5" customHeight="1" x14ac:dyDescent="0.4">
      <c r="B34" s="575"/>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8" ht="90" customHeight="1" x14ac:dyDescent="0.4">
      <c r="B35" s="575"/>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8" ht="62.25" customHeight="1" x14ac:dyDescent="0.4">
      <c r="B36" s="575"/>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8" x14ac:dyDescent="0.4">
      <c r="B37" s="575"/>
      <c r="C37" s="576" t="str">
        <f>+'Critères d''éligibilité socle'!C20</f>
        <v>L'opération respecte le principe d'éligibilité géographique conformément aux articles 63 et suivants du règlement (UE) n°2021/1060.</v>
      </c>
      <c r="D37" s="577"/>
      <c r="E37" s="577"/>
      <c r="F37" s="577"/>
      <c r="G37" s="577"/>
      <c r="H37" s="578"/>
    </row>
    <row r="38" spans="2:8" ht="158.25" customHeight="1" x14ac:dyDescent="0.4">
      <c r="B38" s="575"/>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8" ht="154.5" customHeight="1" x14ac:dyDescent="0.4">
      <c r="B39" s="575"/>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8" ht="45.75" customHeight="1" x14ac:dyDescent="0.4">
      <c r="B40" s="575"/>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8" ht="22.5" customHeight="1" x14ac:dyDescent="0.4">
      <c r="B41" s="575" t="s">
        <v>21</v>
      </c>
      <c r="C41" s="576" t="str">
        <f>+'Critères d''éligibilité socle'!C24</f>
        <v>L'opération est conforme aux champs d'intervention du FEDER définis à l'article 5 du règlement (UE) n°2021/1058.</v>
      </c>
      <c r="D41" s="577"/>
      <c r="E41" s="577"/>
      <c r="F41" s="577"/>
      <c r="G41" s="577"/>
      <c r="H41" s="578"/>
    </row>
    <row r="42" spans="2:8" x14ac:dyDescent="0.4">
      <c r="B42" s="575"/>
      <c r="C42" s="576" t="str">
        <f>+'Critères d''éligibilité socle'!C25</f>
        <v>L'opération est conforme aux exclusions du champs d'intervention du FEDER définies à l'article 7 du règlement (UE) n°2021/1058.</v>
      </c>
      <c r="D42" s="577"/>
      <c r="E42" s="577"/>
      <c r="F42" s="577"/>
      <c r="G42" s="577"/>
      <c r="H42" s="578"/>
    </row>
    <row r="43" spans="2:8" x14ac:dyDescent="0.4">
      <c r="B43" s="293" t="s">
        <v>24</v>
      </c>
      <c r="C43" s="576" t="str">
        <f>+'Critères d''éligibilité socle'!C26</f>
        <v xml:space="preserve">L'opération est conforme aux champs d'intervention du FSE+ définis aux articles 16 et 22 du règlement (UE) n°2021/1057 </v>
      </c>
      <c r="D43" s="577"/>
      <c r="E43" s="577"/>
      <c r="F43" s="577"/>
      <c r="G43" s="577"/>
      <c r="H43" s="578"/>
    </row>
    <row r="44" spans="2:8" ht="36" x14ac:dyDescent="0.4">
      <c r="B44" s="294"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8" x14ac:dyDescent="0.4">
      <c r="B45" s="220"/>
      <c r="C45" s="221"/>
    </row>
    <row r="46" spans="2:8" ht="23" x14ac:dyDescent="0.5">
      <c r="B46" s="249" t="s">
        <v>125</v>
      </c>
    </row>
    <row r="47" spans="2:8" ht="23" x14ac:dyDescent="0.5">
      <c r="B47" s="249"/>
    </row>
    <row r="48" spans="2:8" x14ac:dyDescent="0.4">
      <c r="B48" s="225" t="s">
        <v>291</v>
      </c>
    </row>
    <row r="49" spans="2:16" x14ac:dyDescent="0.4">
      <c r="B49" s="225" t="s">
        <v>292</v>
      </c>
    </row>
    <row r="50" spans="2:16" ht="129.75" customHeight="1" x14ac:dyDescent="0.4">
      <c r="B50" s="675" t="s">
        <v>288</v>
      </c>
      <c r="C50" s="678" t="s">
        <v>293</v>
      </c>
      <c r="D50" s="681" t="s">
        <v>294</v>
      </c>
      <c r="E50" s="681"/>
      <c r="F50" s="681"/>
      <c r="G50" s="681"/>
      <c r="H50" s="682"/>
    </row>
    <row r="51" spans="2:16" ht="46.5" customHeight="1" x14ac:dyDescent="0.4">
      <c r="B51" s="676"/>
      <c r="C51" s="679"/>
      <c r="D51" s="565" t="s">
        <v>295</v>
      </c>
      <c r="E51" s="566"/>
      <c r="F51" s="566"/>
      <c r="G51" s="566"/>
      <c r="H51" s="683"/>
    </row>
    <row r="52" spans="2:16" ht="67.5" customHeight="1" x14ac:dyDescent="0.4">
      <c r="B52" s="676"/>
      <c r="C52" s="679"/>
      <c r="D52" s="517" t="s">
        <v>296</v>
      </c>
      <c r="E52" s="518"/>
      <c r="F52" s="518"/>
      <c r="G52" s="518"/>
      <c r="H52" s="684"/>
    </row>
    <row r="53" spans="2:16" ht="67.5" customHeight="1" x14ac:dyDescent="0.4">
      <c r="B53" s="676"/>
      <c r="C53" s="679"/>
      <c r="D53" s="517" t="s">
        <v>297</v>
      </c>
      <c r="E53" s="518"/>
      <c r="F53" s="518"/>
      <c r="G53" s="518"/>
      <c r="H53" s="684"/>
    </row>
    <row r="54" spans="2:16" ht="132" customHeight="1" x14ac:dyDescent="0.4">
      <c r="B54" s="676"/>
      <c r="C54" s="679"/>
      <c r="D54" s="517" t="s">
        <v>298</v>
      </c>
      <c r="E54" s="518"/>
      <c r="F54" s="518"/>
      <c r="G54" s="518"/>
      <c r="H54" s="684"/>
    </row>
    <row r="55" spans="2:16" ht="67.5" customHeight="1" x14ac:dyDescent="0.4">
      <c r="B55" s="676"/>
      <c r="C55" s="679"/>
      <c r="D55" s="695" t="s">
        <v>130</v>
      </c>
      <c r="E55" s="696"/>
      <c r="F55" s="696"/>
      <c r="G55" s="696"/>
      <c r="H55" s="697"/>
    </row>
    <row r="56" spans="2:16" ht="67.5" customHeight="1" x14ac:dyDescent="0.4">
      <c r="B56" s="676"/>
      <c r="C56" s="679"/>
      <c r="D56" s="695" t="s">
        <v>299</v>
      </c>
      <c r="E56" s="696"/>
      <c r="F56" s="696"/>
      <c r="G56" s="696"/>
      <c r="H56" s="697"/>
    </row>
    <row r="57" spans="2:16" ht="67.5" customHeight="1" x14ac:dyDescent="0.4">
      <c r="B57" s="676"/>
      <c r="C57" s="679"/>
      <c r="D57" s="695" t="s">
        <v>300</v>
      </c>
      <c r="E57" s="696"/>
      <c r="F57" s="696"/>
      <c r="G57" s="696"/>
      <c r="H57" s="697"/>
    </row>
    <row r="58" spans="2:16" ht="180" customHeight="1" x14ac:dyDescent="0.4">
      <c r="B58" s="677"/>
      <c r="C58" s="680"/>
      <c r="D58" s="698" t="s">
        <v>301</v>
      </c>
      <c r="E58" s="699"/>
      <c r="F58" s="699"/>
      <c r="G58" s="699"/>
      <c r="H58" s="700"/>
    </row>
    <row r="59" spans="2:16" x14ac:dyDescent="0.4">
      <c r="M59" s="236"/>
      <c r="N59" s="222"/>
      <c r="O59" s="222"/>
      <c r="P59" s="222"/>
    </row>
    <row r="60" spans="2:16" x14ac:dyDescent="0.4">
      <c r="B60" s="225" t="s">
        <v>302</v>
      </c>
      <c r="M60" s="221"/>
      <c r="N60" s="222"/>
      <c r="O60" s="222"/>
      <c r="P60" s="222"/>
    </row>
    <row r="61" spans="2:16" ht="149.25" customHeight="1" x14ac:dyDescent="0.4">
      <c r="B61" s="675" t="s">
        <v>288</v>
      </c>
      <c r="C61" s="678" t="s">
        <v>303</v>
      </c>
      <c r="D61" s="689" t="s">
        <v>304</v>
      </c>
      <c r="E61" s="689"/>
      <c r="F61" s="689"/>
      <c r="G61" s="689"/>
      <c r="H61" s="690"/>
    </row>
    <row r="62" spans="2:16" ht="38.5" customHeight="1" x14ac:dyDescent="0.4">
      <c r="B62" s="676"/>
      <c r="C62" s="679"/>
      <c r="D62" s="565" t="s">
        <v>305</v>
      </c>
      <c r="E62" s="566"/>
      <c r="F62" s="566"/>
      <c r="G62" s="566"/>
      <c r="H62" s="683"/>
    </row>
    <row r="63" spans="2:16" ht="78.75" customHeight="1" x14ac:dyDescent="0.4">
      <c r="B63" s="676"/>
      <c r="C63" s="679"/>
      <c r="D63" s="598" t="s">
        <v>299</v>
      </c>
      <c r="E63" s="500"/>
      <c r="F63" s="500"/>
      <c r="G63" s="500"/>
      <c r="H63" s="694"/>
    </row>
    <row r="64" spans="2:16" ht="100.5" customHeight="1" x14ac:dyDescent="0.4">
      <c r="B64" s="676"/>
      <c r="C64" s="679"/>
      <c r="D64" s="517" t="s">
        <v>306</v>
      </c>
      <c r="E64" s="518"/>
      <c r="F64" s="518"/>
      <c r="G64" s="518"/>
      <c r="H64" s="684"/>
    </row>
    <row r="65" spans="1:10" ht="50.25" customHeight="1" x14ac:dyDescent="0.4">
      <c r="B65" s="676"/>
      <c r="C65" s="679"/>
      <c r="D65" s="517" t="s">
        <v>307</v>
      </c>
      <c r="E65" s="518"/>
      <c r="F65" s="518"/>
      <c r="G65" s="518"/>
      <c r="H65" s="684"/>
    </row>
    <row r="66" spans="1:10" ht="105" customHeight="1" x14ac:dyDescent="0.4">
      <c r="B66" s="676"/>
      <c r="C66" s="679"/>
      <c r="D66" s="517" t="s">
        <v>308</v>
      </c>
      <c r="E66" s="518"/>
      <c r="F66" s="518"/>
      <c r="G66" s="518"/>
      <c r="H66" s="684"/>
    </row>
    <row r="67" spans="1:10" ht="92.25" customHeight="1" x14ac:dyDescent="0.4">
      <c r="B67" s="676"/>
      <c r="C67" s="679"/>
      <c r="D67" s="517" t="s">
        <v>309</v>
      </c>
      <c r="E67" s="518"/>
      <c r="F67" s="518"/>
      <c r="G67" s="518"/>
      <c r="H67" s="684"/>
    </row>
    <row r="68" spans="1:10" ht="66.650000000000006" customHeight="1" x14ac:dyDescent="0.4">
      <c r="B68" s="677"/>
      <c r="C68" s="680"/>
      <c r="D68" s="691" t="s">
        <v>130</v>
      </c>
      <c r="E68" s="692"/>
      <c r="F68" s="692"/>
      <c r="G68" s="692"/>
      <c r="H68" s="693"/>
    </row>
    <row r="69" spans="1:10" x14ac:dyDescent="0.4">
      <c r="F69" s="221"/>
      <c r="G69" s="221"/>
      <c r="H69" s="221"/>
    </row>
    <row r="70" spans="1:10" hidden="1" x14ac:dyDescent="0.4">
      <c r="F70" s="221"/>
      <c r="G70" s="221"/>
      <c r="H70" s="221"/>
    </row>
    <row r="71" spans="1:10" hidden="1" x14ac:dyDescent="0.4">
      <c r="F71" s="221"/>
      <c r="G71" s="221"/>
      <c r="H71" s="221"/>
    </row>
    <row r="72" spans="1:10" hidden="1" x14ac:dyDescent="0.4">
      <c r="F72" s="221"/>
      <c r="G72" s="221"/>
      <c r="H72" s="221"/>
    </row>
    <row r="73" spans="1:10" hidden="1" x14ac:dyDescent="0.4">
      <c r="F73" s="221"/>
      <c r="G73" s="221"/>
      <c r="H73" s="221"/>
    </row>
    <row r="74" spans="1:10" hidden="1" x14ac:dyDescent="0.4">
      <c r="F74" s="221"/>
      <c r="G74" s="221"/>
      <c r="H74" s="221"/>
    </row>
    <row r="75" spans="1:10" s="298" customFormat="1" ht="23" x14ac:dyDescent="0.5">
      <c r="B75" s="247" t="s">
        <v>251</v>
      </c>
      <c r="C75" s="248"/>
      <c r="E75" s="303"/>
      <c r="F75" s="303"/>
      <c r="G75" s="304"/>
      <c r="H75" s="304"/>
    </row>
    <row r="76" spans="1:10" s="298" customFormat="1" ht="23" x14ac:dyDescent="0.5">
      <c r="B76" s="247"/>
      <c r="C76" s="248"/>
      <c r="E76" s="303"/>
      <c r="F76" s="303"/>
      <c r="G76" s="304"/>
      <c r="H76" s="304"/>
    </row>
    <row r="77" spans="1:10" s="298" customFormat="1" ht="23" x14ac:dyDescent="0.5">
      <c r="B77" s="247" t="s">
        <v>134</v>
      </c>
      <c r="C77" s="248"/>
      <c r="D77" s="247"/>
      <c r="E77" s="303"/>
      <c r="F77" s="303"/>
      <c r="G77" s="304"/>
      <c r="H77" s="304"/>
    </row>
    <row r="78" spans="1:10" s="298" customFormat="1" ht="23" x14ac:dyDescent="0.5">
      <c r="B78" s="247"/>
      <c r="C78" s="248"/>
      <c r="D78" s="247"/>
      <c r="E78" s="303"/>
      <c r="F78" s="303"/>
      <c r="G78" s="304"/>
      <c r="H78" s="304"/>
    </row>
    <row r="79" spans="1:10" x14ac:dyDescent="0.4">
      <c r="A79" s="115" t="s">
        <v>29</v>
      </c>
      <c r="B79" s="119"/>
      <c r="C79" s="432" t="s">
        <v>135</v>
      </c>
      <c r="D79" s="432" t="s">
        <v>31</v>
      </c>
      <c r="E79" s="432" t="s">
        <v>141</v>
      </c>
      <c r="F79" s="432" t="s">
        <v>33</v>
      </c>
      <c r="G79" s="436" t="s">
        <v>34</v>
      </c>
      <c r="H79" s="432" t="s">
        <v>35</v>
      </c>
      <c r="J79" s="135"/>
    </row>
    <row r="80" spans="1:10" x14ac:dyDescent="0.4">
      <c r="B80" s="120"/>
      <c r="C80" s="433"/>
      <c r="D80" s="433"/>
      <c r="E80" s="433"/>
      <c r="F80" s="433"/>
      <c r="G80" s="437"/>
      <c r="H80" s="433"/>
      <c r="J80" s="135"/>
    </row>
    <row r="81" spans="2:11" ht="36" x14ac:dyDescent="0.4">
      <c r="B81" s="113" t="str">
        <f>+'critères transversaux'!B6</f>
        <v xml:space="preserve">Cohérence générale </v>
      </c>
      <c r="C81" s="121" t="str">
        <f>+'critères transversaux'!C6</f>
        <v>Le projet présente une bonne logique globale au niveau de sa stratégie, de ses objectifs, de ses moyens et de ses résultats. Par ailleurs, sa mise en œuvre  et le montage proposé sont simples, réalistes.</v>
      </c>
      <c r="D81" s="122">
        <f>+'critères transversaux'!D6</f>
        <v>0</v>
      </c>
      <c r="E81" s="122">
        <f>+'critères transversaux'!E6</f>
        <v>4</v>
      </c>
      <c r="F81" s="122">
        <f>+'critères transversaux'!F6</f>
        <v>0</v>
      </c>
      <c r="G81" s="122" t="s">
        <v>38</v>
      </c>
      <c r="H81" s="123"/>
      <c r="J81" s="135"/>
    </row>
    <row r="82" spans="2:11" ht="36" x14ac:dyDescent="0.4">
      <c r="B82" s="434" t="str">
        <f>+'critères transversaux'!B7</f>
        <v>Caractère structurant</v>
      </c>
      <c r="C82" s="121" t="str">
        <f>+'critères transversaux'!C7</f>
        <v>Le projet contribue au développement régional durable et impacte positivement l’économie locale, génère un effet levier pour la croissance et l’emploi.</v>
      </c>
      <c r="D82" s="122">
        <f>+'critères transversaux'!D7</f>
        <v>0</v>
      </c>
      <c r="E82" s="122">
        <f>+'critères transversaux'!E7</f>
        <v>4</v>
      </c>
      <c r="F82" s="122">
        <f>+'critères transversaux'!F7</f>
        <v>0</v>
      </c>
      <c r="G82" s="122" t="s">
        <v>38</v>
      </c>
      <c r="H82" s="123"/>
      <c r="J82" s="135"/>
    </row>
    <row r="83" spans="2:11" ht="72" x14ac:dyDescent="0.4">
      <c r="B83" s="435"/>
      <c r="C83"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3" s="122">
        <f>+'critères transversaux'!D8</f>
        <v>0</v>
      </c>
      <c r="E83" s="122">
        <f>+'critères transversaux'!E8</f>
        <v>5</v>
      </c>
      <c r="F83" s="122">
        <f>+'critères transversaux'!F8</f>
        <v>0</v>
      </c>
      <c r="G83" s="122" t="s">
        <v>38</v>
      </c>
      <c r="H83" s="123"/>
      <c r="J83" s="135"/>
    </row>
    <row r="84" spans="2:11" ht="36" x14ac:dyDescent="0.4">
      <c r="B84" s="429" t="str">
        <f>+'critères transversaux'!B9</f>
        <v>Principe de développement durable</v>
      </c>
      <c r="C84"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4" s="122">
        <f>+'critères transversaux'!D9</f>
        <v>0</v>
      </c>
      <c r="E84" s="122">
        <f>+'critères transversaux'!E9</f>
        <v>3</v>
      </c>
      <c r="F84" s="122">
        <f>+'critères transversaux'!F9</f>
        <v>0</v>
      </c>
      <c r="G84" s="122"/>
      <c r="H84" s="123"/>
      <c r="J84" s="236"/>
    </row>
    <row r="85" spans="2:11" x14ac:dyDescent="0.4">
      <c r="B85" s="430"/>
      <c r="C85" s="121" t="str">
        <f>+'critères transversaux'!C10</f>
        <v>Le projet intègre une politique d'éco-communication et/ou d’éco-manifestation.</v>
      </c>
      <c r="D85" s="122">
        <f>+'critères transversaux'!D10</f>
        <v>0</v>
      </c>
      <c r="E85" s="122">
        <f>+'critères transversaux'!E10</f>
        <v>2</v>
      </c>
      <c r="F85" s="122">
        <f>+'critères transversaux'!F10</f>
        <v>0</v>
      </c>
      <c r="G85" s="122"/>
      <c r="H85" s="123"/>
      <c r="J85" s="236"/>
    </row>
    <row r="86" spans="2:11" ht="54" x14ac:dyDescent="0.4">
      <c r="B86" s="430"/>
      <c r="C86"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6" s="122">
        <f>+'critères transversaux'!D11</f>
        <v>0</v>
      </c>
      <c r="E86" s="122">
        <f>+'critères transversaux'!E11</f>
        <v>2</v>
      </c>
      <c r="F86" s="122">
        <f>+'critères transversaux'!F11</f>
        <v>0</v>
      </c>
      <c r="G86" s="122"/>
      <c r="H86" s="123"/>
      <c r="J86" s="236"/>
    </row>
    <row r="87" spans="2:11" ht="123" x14ac:dyDescent="0.4">
      <c r="B87" s="114" t="str">
        <f>+'critères transversaux'!B12</f>
        <v>Uniquement pour les projets prévoyant la création ou la réhabilitation d'infrastructures (FEDER)</v>
      </c>
      <c r="C87"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7" s="122">
        <f>+'critères transversaux'!D12</f>
        <v>0</v>
      </c>
      <c r="E87" s="122">
        <f>+'critères transversaux'!E12</f>
        <v>1</v>
      </c>
      <c r="F87" s="122">
        <f>+'critères transversaux'!F12</f>
        <v>0</v>
      </c>
      <c r="G87" s="122" t="s">
        <v>38</v>
      </c>
      <c r="H87" s="123"/>
      <c r="J87" s="236"/>
      <c r="K87" s="223"/>
    </row>
    <row r="88" spans="2:11" ht="36" x14ac:dyDescent="0.4">
      <c r="B88" s="428" t="str">
        <f>+'critères transversaux'!B13</f>
        <v>Uniquement pour les projets prévoyant la conduite d'études (FEDER ou FSE)</v>
      </c>
      <c r="C88" s="121" t="str">
        <f>+'critères transversaux'!C13</f>
        <v>Les professionnels qui ont la charge de la conduite de l'étude apportent des garanties quant à la qualité du résultat de l'étude produite (profil et légitimité des consultants…) et/ou des dispositions sont prévues en ce sens.</v>
      </c>
      <c r="D88" s="122">
        <f>+'critères transversaux'!D13</f>
        <v>0</v>
      </c>
      <c r="E88" s="122">
        <f>+'critères transversaux'!E13</f>
        <v>3</v>
      </c>
      <c r="F88" s="122">
        <f>+'critères transversaux'!F13</f>
        <v>0</v>
      </c>
      <c r="G88" s="122" t="s">
        <v>38</v>
      </c>
      <c r="H88" s="123"/>
      <c r="J88" s="236"/>
    </row>
    <row r="89" spans="2:11" ht="36" x14ac:dyDescent="0.4">
      <c r="B89" s="428"/>
      <c r="C89" s="121" t="str">
        <f>+'critères transversaux'!C14</f>
        <v>A son achèvement, l'étude produira des impacts concrets pour les territoires (les livrables sont-ils placés à disposition du public ? l'étude prévoit-elle la mise en place d'actions pilotes à son achèvement ?).</v>
      </c>
      <c r="D89" s="122">
        <f>+'critères transversaux'!D14</f>
        <v>0</v>
      </c>
      <c r="E89" s="122">
        <f>+'critères transversaux'!E14</f>
        <v>2</v>
      </c>
      <c r="F89" s="122">
        <f>+'critères transversaux'!F14</f>
        <v>0</v>
      </c>
      <c r="G89" s="122" t="s">
        <v>38</v>
      </c>
      <c r="H89" s="123"/>
      <c r="J89" s="236"/>
    </row>
    <row r="90" spans="2:11" ht="20.5" x14ac:dyDescent="0.45">
      <c r="B90" s="133"/>
      <c r="C90" s="124"/>
      <c r="D90" s="125"/>
      <c r="E90" s="125"/>
      <c r="F90" s="125"/>
      <c r="G90" s="125"/>
      <c r="H90" s="125"/>
      <c r="J90" s="135"/>
    </row>
    <row r="91" spans="2:11" ht="18.75" customHeight="1" x14ac:dyDescent="0.4">
      <c r="B91" s="434" t="str">
        <f>+'critères transversaux'!B16</f>
        <v>Total critères transversaux</v>
      </c>
      <c r="C91" s="265" t="str">
        <f>+'critères transversaux'!C16</f>
        <v>Sous-total FEDER sans études avec infrastructure</v>
      </c>
      <c r="D91" s="127" t="str">
        <f>+'critères transversaux'!D16</f>
        <v> </v>
      </c>
      <c r="E91" s="122">
        <f>+SUM(E81:E87)</f>
        <v>21</v>
      </c>
      <c r="F91" s="122">
        <f>+SUM(F81:F87)</f>
        <v>0</v>
      </c>
      <c r="G91" s="127" t="s">
        <v>38</v>
      </c>
      <c r="H91" s="127" t="s">
        <v>38</v>
      </c>
      <c r="J91" s="135"/>
    </row>
    <row r="92" spans="2:11" ht="18.75" customHeight="1" x14ac:dyDescent="0.4">
      <c r="B92" s="531"/>
      <c r="C92" s="265" t="str">
        <f>+'critères transversaux'!C17</f>
        <v>Sous total FEDER sans études sans infrastructure</v>
      </c>
      <c r="D92" s="127" t="str">
        <f>+'critères transversaux'!D17</f>
        <v> </v>
      </c>
      <c r="E92" s="122">
        <f>+E91-E87</f>
        <v>20</v>
      </c>
      <c r="F92" s="122">
        <f>+F91-F87</f>
        <v>0</v>
      </c>
      <c r="G92" s="127" t="s">
        <v>38</v>
      </c>
      <c r="H92" s="127" t="s">
        <v>38</v>
      </c>
      <c r="J92" s="135"/>
    </row>
    <row r="93" spans="2:11" ht="18.75" customHeight="1" x14ac:dyDescent="0.4">
      <c r="B93" s="531"/>
      <c r="C93" s="265" t="str">
        <f>+'critères transversaux'!C18</f>
        <v>Sous-total FEDER avec études sans infrastructure</v>
      </c>
      <c r="D93" s="252"/>
      <c r="E93" s="122">
        <f>+SUM(E81:E89)-E87</f>
        <v>25</v>
      </c>
      <c r="F93" s="122">
        <f>+SUM(F81:F89)-F87</f>
        <v>0</v>
      </c>
      <c r="G93" s="128"/>
      <c r="H93" s="128"/>
      <c r="J93" s="135"/>
    </row>
    <row r="94" spans="2:11" ht="18.75" customHeight="1" x14ac:dyDescent="0.4">
      <c r="B94" s="531"/>
      <c r="C94" s="265" t="str">
        <f>+'critères transversaux'!C19</f>
        <v>Sous total FEDER avec études avec infrastructures</v>
      </c>
      <c r="D94" s="266"/>
      <c r="E94" s="122">
        <f>+SUM(E81:E89)</f>
        <v>26</v>
      </c>
      <c r="F94" s="122">
        <f>+SUM(F81:F89)</f>
        <v>0</v>
      </c>
      <c r="G94" s="129"/>
      <c r="H94" s="129"/>
    </row>
    <row r="95" spans="2:11" x14ac:dyDescent="0.4">
      <c r="B95" s="531"/>
      <c r="C95" s="265" t="str">
        <f>+'critères transversaux'!C20</f>
        <v>Sous-total FSE+ sans études</v>
      </c>
      <c r="D95" s="266"/>
      <c r="E95" s="122">
        <f>+SUM(E81:E86)</f>
        <v>20</v>
      </c>
      <c r="F95" s="122">
        <f>+SUM(F81:F86)</f>
        <v>0</v>
      </c>
      <c r="G95" s="129"/>
      <c r="H95" s="129"/>
    </row>
    <row r="96" spans="2:11" x14ac:dyDescent="0.4">
      <c r="B96" s="435"/>
      <c r="C96" s="265" t="str">
        <f>+'critères transversaux'!C21</f>
        <v>Sous-total FSE+ avec études</v>
      </c>
      <c r="D96" s="266"/>
      <c r="E96" s="122">
        <f>+SUM(E81:E86)+E88+E89</f>
        <v>25</v>
      </c>
      <c r="F96" s="122">
        <f>+SUM(F81:F86)+F88+F89</f>
        <v>0</v>
      </c>
      <c r="G96" s="129"/>
      <c r="H96" s="129"/>
    </row>
    <row r="97" spans="2:8" x14ac:dyDescent="0.4">
      <c r="B97" s="272"/>
      <c r="C97" s="204"/>
      <c r="E97" s="136"/>
      <c r="F97" s="136"/>
    </row>
    <row r="98" spans="2:8" ht="23" x14ac:dyDescent="0.5">
      <c r="B98" s="247" t="s">
        <v>137</v>
      </c>
      <c r="C98" s="224"/>
      <c r="D98" s="219"/>
    </row>
    <row r="100" spans="2:8" ht="36" x14ac:dyDescent="0.4">
      <c r="B100" s="561" t="s">
        <v>288</v>
      </c>
      <c r="C100" s="226" t="s">
        <v>140</v>
      </c>
      <c r="D100" s="226" t="s">
        <v>31</v>
      </c>
      <c r="E100" s="227" t="s">
        <v>141</v>
      </c>
      <c r="F100" s="226" t="s">
        <v>142</v>
      </c>
      <c r="G100" s="227" t="s">
        <v>71</v>
      </c>
      <c r="H100" s="228" t="s">
        <v>35</v>
      </c>
    </row>
    <row r="101" spans="2:8" s="234" customFormat="1" ht="36" x14ac:dyDescent="0.4">
      <c r="B101" s="563"/>
      <c r="C101" s="261" t="s">
        <v>310</v>
      </c>
      <c r="D101" s="262"/>
      <c r="E101" s="263">
        <v>5</v>
      </c>
      <c r="F101" s="263">
        <f>+D101*E101</f>
        <v>0</v>
      </c>
      <c r="G101" s="296"/>
      <c r="H101" s="297"/>
    </row>
    <row r="102" spans="2:8" s="234" customFormat="1" x14ac:dyDescent="0.4">
      <c r="B102" s="563"/>
      <c r="C102" s="261" t="s">
        <v>311</v>
      </c>
      <c r="D102" s="262"/>
      <c r="E102" s="263">
        <v>4</v>
      </c>
      <c r="F102" s="263">
        <f t="shared" ref="F102:F103" si="0">+D102*E102</f>
        <v>0</v>
      </c>
      <c r="G102" s="296"/>
      <c r="H102" s="297"/>
    </row>
    <row r="103" spans="2:8" s="234" customFormat="1" ht="36" x14ac:dyDescent="0.4">
      <c r="B103" s="563"/>
      <c r="C103" s="261" t="s">
        <v>312</v>
      </c>
      <c r="D103" s="262"/>
      <c r="E103" s="263">
        <v>3</v>
      </c>
      <c r="F103" s="263">
        <f t="shared" si="0"/>
        <v>0</v>
      </c>
      <c r="G103" s="296"/>
      <c r="H103" s="297"/>
    </row>
    <row r="104" spans="2:8" x14ac:dyDescent="0.4">
      <c r="B104" s="564"/>
      <c r="C104" s="257" t="s">
        <v>78</v>
      </c>
      <c r="D104" s="257"/>
      <c r="E104" s="258"/>
      <c r="F104" s="259">
        <f>SUM(F101:F103)</f>
        <v>0</v>
      </c>
      <c r="G104" s="257"/>
      <c r="H104" s="260"/>
    </row>
    <row r="106" spans="2:8" hidden="1" x14ac:dyDescent="0.4"/>
    <row r="107" spans="2:8" hidden="1" x14ac:dyDescent="0.4"/>
    <row r="108" spans="2:8" hidden="1" x14ac:dyDescent="0.4"/>
    <row r="109" spans="2:8" hidden="1" x14ac:dyDescent="0.4"/>
    <row r="110" spans="2:8" hidden="1" x14ac:dyDescent="0.4"/>
    <row r="111" spans="2:8" hidden="1" x14ac:dyDescent="0.4"/>
    <row r="112" spans="2:8"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4" hidden="1" x14ac:dyDescent="0.4"/>
    <row r="130" spans="2:4" hidden="1" x14ac:dyDescent="0.4"/>
    <row r="131" spans="2:4" hidden="1" x14ac:dyDescent="0.4"/>
    <row r="132" spans="2:4" hidden="1" x14ac:dyDescent="0.4"/>
    <row r="133" spans="2:4" hidden="1" x14ac:dyDescent="0.4"/>
    <row r="134" spans="2:4" hidden="1" x14ac:dyDescent="0.4"/>
    <row r="135" spans="2:4" hidden="1" x14ac:dyDescent="0.4"/>
    <row r="136" spans="2:4" hidden="1" x14ac:dyDescent="0.4"/>
    <row r="137" spans="2:4" hidden="1" x14ac:dyDescent="0.4"/>
    <row r="138" spans="2:4" hidden="1" x14ac:dyDescent="0.4"/>
    <row r="139" spans="2:4" hidden="1" x14ac:dyDescent="0.4"/>
    <row r="140" spans="2:4" hidden="1" x14ac:dyDescent="0.4"/>
    <row r="141" spans="2:4" hidden="1" x14ac:dyDescent="0.4"/>
    <row r="142" spans="2:4" hidden="1" x14ac:dyDescent="0.4"/>
    <row r="143" spans="2:4" hidden="1" x14ac:dyDescent="0.4"/>
    <row r="144" spans="2:4" x14ac:dyDescent="0.4">
      <c r="B144" s="190" t="s">
        <v>80</v>
      </c>
      <c r="C144" s="191"/>
      <c r="D144" s="128">
        <f>+D142+F104</f>
        <v>0</v>
      </c>
    </row>
    <row r="146" spans="2:10" hidden="1" x14ac:dyDescent="0.4"/>
    <row r="147" spans="2:10" s="298" customFormat="1" ht="23" x14ac:dyDescent="0.5">
      <c r="B147" s="247" t="s">
        <v>152</v>
      </c>
    </row>
    <row r="148" spans="2:10" s="298" customFormat="1" ht="23" x14ac:dyDescent="0.5">
      <c r="B148" s="247"/>
    </row>
    <row r="149" spans="2:10" s="298" customFormat="1" ht="23" x14ac:dyDescent="0.5">
      <c r="B149" s="247" t="s">
        <v>153</v>
      </c>
    </row>
    <row r="150" spans="2:10" s="298" customFormat="1" ht="23.5" thickBot="1" x14ac:dyDescent="0.55000000000000004">
      <c r="B150" s="247"/>
    </row>
    <row r="151" spans="2:10" ht="18.5" hidden="1" thickBot="1" x14ac:dyDescent="0.45">
      <c r="B151" s="137"/>
      <c r="C151" s="138" t="s">
        <v>69</v>
      </c>
      <c r="D151" s="139" t="e">
        <f>+'critères bonus'!#REF!</f>
        <v>#REF!</v>
      </c>
      <c r="E151" s="524" t="s">
        <v>71</v>
      </c>
      <c r="F151" s="525"/>
      <c r="G151" s="526"/>
      <c r="H151" s="140" t="s">
        <v>35</v>
      </c>
    </row>
    <row r="152" spans="2:10" ht="118.5" hidden="1" customHeight="1" x14ac:dyDescent="0.4">
      <c r="B152" s="579" t="s">
        <v>154</v>
      </c>
      <c r="C152" s="159" t="e">
        <f>+'critères bonus'!#REF!</f>
        <v>#REF!</v>
      </c>
      <c r="D152" s="142"/>
      <c r="E152" s="470"/>
      <c r="F152" s="471"/>
      <c r="G152" s="472"/>
      <c r="H152" s="143"/>
      <c r="I152" s="234"/>
      <c r="J152" s="234"/>
    </row>
    <row r="153" spans="2:10" ht="48.75" hidden="1" customHeight="1" x14ac:dyDescent="0.4">
      <c r="B153" s="579"/>
      <c r="C153" s="160" t="e">
        <f>+'critères bonus'!#REF!</f>
        <v>#REF!</v>
      </c>
      <c r="D153" s="145"/>
      <c r="E153" s="522"/>
      <c r="F153" s="522"/>
      <c r="G153" s="522"/>
      <c r="H153" s="146"/>
      <c r="I153" s="234"/>
      <c r="J153" s="234"/>
    </row>
    <row r="154" spans="2:10" hidden="1" x14ac:dyDescent="0.4">
      <c r="B154" s="579"/>
      <c r="C154" s="160" t="e">
        <f>+'critères bonus'!#REF!</f>
        <v>#REF!</v>
      </c>
      <c r="D154" s="145"/>
      <c r="E154" s="522"/>
      <c r="F154" s="522"/>
      <c r="G154" s="522"/>
      <c r="H154" s="146"/>
      <c r="I154" s="234"/>
      <c r="J154" s="234"/>
    </row>
    <row r="155" spans="2:10" ht="18.5" hidden="1" thickBot="1" x14ac:dyDescent="0.45">
      <c r="B155" s="579"/>
      <c r="C155" s="235" t="e">
        <f>+'critères bonus'!#REF!</f>
        <v>#REF!</v>
      </c>
      <c r="D155" s="148"/>
      <c r="E155" s="473"/>
      <c r="F155" s="473"/>
      <c r="G155" s="473"/>
      <c r="H155" s="149"/>
      <c r="I155" s="234"/>
      <c r="J155" s="234"/>
    </row>
    <row r="156" spans="2:10" ht="18.5" hidden="1" thickBot="1" x14ac:dyDescent="0.45">
      <c r="B156" s="580"/>
      <c r="C156" s="150" t="s">
        <v>155</v>
      </c>
      <c r="D156" s="151">
        <f>+SUM(D152:D155)</f>
        <v>0</v>
      </c>
      <c r="E156" s="523"/>
      <c r="F156" s="523"/>
      <c r="G156" s="523"/>
      <c r="H156" s="152"/>
      <c r="I156" s="234"/>
      <c r="J156" s="234"/>
    </row>
    <row r="157" spans="2:10" hidden="1" x14ac:dyDescent="0.4">
      <c r="I157" s="234"/>
      <c r="J157" s="234"/>
    </row>
    <row r="158" spans="2:10" ht="18.5" hidden="1" thickBot="1" x14ac:dyDescent="0.45">
      <c r="B158" s="153"/>
      <c r="C158" s="154"/>
      <c r="D158" s="136"/>
      <c r="I158" s="234"/>
      <c r="J158" s="234"/>
    </row>
    <row r="159" spans="2:10" ht="18.5" hidden="1" thickBot="1" x14ac:dyDescent="0.45">
      <c r="B159" s="155"/>
      <c r="C159" s="156" t="s">
        <v>156</v>
      </c>
      <c r="D159" s="139" t="str">
        <f>+'critères bonus'!D8</f>
        <v>Note (0 à 2)</v>
      </c>
      <c r="E159" s="532" t="s">
        <v>71</v>
      </c>
      <c r="F159" s="532"/>
      <c r="G159" s="532"/>
      <c r="H159" s="158" t="s">
        <v>35</v>
      </c>
      <c r="I159" s="234"/>
      <c r="J159" s="234"/>
    </row>
    <row r="160" spans="2:10" hidden="1" x14ac:dyDescent="0.4">
      <c r="B160" s="557" t="s">
        <v>157</v>
      </c>
      <c r="C160" s="159" t="e">
        <f>+'critères bonus'!#REF!</f>
        <v>#REF!</v>
      </c>
      <c r="D160" s="142"/>
      <c r="E160" s="536"/>
      <c r="F160" s="536"/>
      <c r="G160" s="536"/>
      <c r="H160" s="143"/>
      <c r="I160" s="234"/>
      <c r="J160" s="124"/>
    </row>
    <row r="161" spans="2:11" hidden="1" x14ac:dyDescent="0.4">
      <c r="B161" s="558"/>
      <c r="C161" s="160" t="e">
        <f>+'critères bonus'!#REF!</f>
        <v>#REF!</v>
      </c>
      <c r="D161" s="145"/>
      <c r="E161" s="522"/>
      <c r="F161" s="522"/>
      <c r="G161" s="522"/>
      <c r="H161" s="146"/>
      <c r="I161" s="234"/>
      <c r="J161" s="234"/>
    </row>
    <row r="162" spans="2:11" hidden="1" x14ac:dyDescent="0.4">
      <c r="B162" s="558"/>
      <c r="C162" s="160" t="e">
        <f>+'critères bonus'!#REF!</f>
        <v>#REF!</v>
      </c>
      <c r="D162" s="145"/>
      <c r="E162" s="522"/>
      <c r="F162" s="522"/>
      <c r="G162" s="522"/>
      <c r="H162" s="146"/>
      <c r="I162" s="234"/>
      <c r="J162" s="234"/>
    </row>
    <row r="163" spans="2:11" ht="18.5" hidden="1" thickBot="1" x14ac:dyDescent="0.45">
      <c r="B163" s="558"/>
      <c r="C163" s="161" t="e">
        <f>+'critères bonus'!#REF!</f>
        <v>#REF!</v>
      </c>
      <c r="D163" s="162"/>
      <c r="E163" s="537"/>
      <c r="F163" s="537"/>
      <c r="G163" s="537"/>
      <c r="H163" s="163"/>
      <c r="I163" s="234"/>
      <c r="J163" s="234"/>
    </row>
    <row r="164" spans="2:11" ht="18.5" hidden="1" thickBot="1" x14ac:dyDescent="0.45">
      <c r="B164" s="559"/>
      <c r="C164" s="164" t="s">
        <v>158</v>
      </c>
      <c r="D164" s="165">
        <f>+SUM(D160:D163)</f>
        <v>0</v>
      </c>
      <c r="E164" s="538"/>
      <c r="F164" s="538"/>
      <c r="G164" s="538"/>
      <c r="H164" s="166"/>
      <c r="I164" s="234"/>
      <c r="J164" s="234"/>
    </row>
    <row r="165" spans="2:11" ht="18.5" hidden="1" thickBot="1" x14ac:dyDescent="0.45">
      <c r="B165" s="153"/>
      <c r="C165" s="154"/>
      <c r="D165" s="136"/>
      <c r="I165" s="234"/>
      <c r="J165" s="234"/>
    </row>
    <row r="166" spans="2:11" ht="18.5" thickBot="1" x14ac:dyDescent="0.45">
      <c r="B166" s="167"/>
      <c r="C166" s="168" t="s">
        <v>69</v>
      </c>
      <c r="D166" s="169" t="s">
        <v>70</v>
      </c>
      <c r="E166" s="460" t="s">
        <v>71</v>
      </c>
      <c r="F166" s="460"/>
      <c r="G166" s="460"/>
      <c r="H166" s="170" t="s">
        <v>35</v>
      </c>
      <c r="I166" s="234"/>
      <c r="J166" s="234"/>
    </row>
    <row r="167" spans="2:11" ht="54" x14ac:dyDescent="0.4">
      <c r="B167" s="554" t="s">
        <v>72</v>
      </c>
      <c r="C167"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7" s="171"/>
      <c r="E167" s="172"/>
      <c r="F167" s="173"/>
      <c r="G167" s="174"/>
      <c r="H167" s="175"/>
      <c r="I167" s="234"/>
      <c r="J167" s="301"/>
    </row>
    <row r="168" spans="2:11" ht="90" x14ac:dyDescent="0.4">
      <c r="B168" s="555"/>
      <c r="C168"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8" s="176"/>
      <c r="E168" s="177"/>
      <c r="F168" s="178"/>
      <c r="G168" s="179"/>
      <c r="H168" s="180"/>
      <c r="I168" s="234"/>
      <c r="J168" s="301"/>
    </row>
    <row r="169" spans="2:11" ht="36" x14ac:dyDescent="0.4">
      <c r="B169" s="555"/>
      <c r="C169" s="160" t="str">
        <f>+'critères bonus'!C12</f>
        <v>Le projet anticipe ses retombées économiques, sociales et environnementales (analyses, études). Cette notation s'effectue sur 1 point.</v>
      </c>
      <c r="D169" s="181"/>
      <c r="E169" s="461"/>
      <c r="F169" s="462"/>
      <c r="G169" s="463"/>
      <c r="H169" s="182"/>
      <c r="I169" s="234"/>
    </row>
    <row r="170" spans="2:11" ht="36.5" thickBot="1" x14ac:dyDescent="0.45">
      <c r="B170" s="555"/>
      <c r="C170" s="147" t="str">
        <f>+'critères bonus'!C13</f>
        <v>Le projet contribue directement ou indirectement à la création d'un ou plusieurs emplois sur le territoire guadeloupéen.  Cette notation s'effectue sur 1 point.</v>
      </c>
      <c r="D170" s="183"/>
      <c r="E170" s="464"/>
      <c r="F170" s="465"/>
      <c r="G170" s="466"/>
      <c r="H170" s="184"/>
      <c r="I170" s="238"/>
      <c r="J170" s="124"/>
      <c r="K170" s="234"/>
    </row>
    <row r="171" spans="2:11" ht="18.5" thickBot="1" x14ac:dyDescent="0.45">
      <c r="B171" s="556"/>
      <c r="C171" s="185" t="s">
        <v>184</v>
      </c>
      <c r="D171" s="186">
        <f>+SUM(D167:D170)</f>
        <v>0</v>
      </c>
      <c r="E171" s="467"/>
      <c r="F171" s="467"/>
      <c r="G171" s="467"/>
      <c r="H171" s="187"/>
    </row>
    <row r="173" spans="2:11" x14ac:dyDescent="0.4">
      <c r="B173" s="369" t="s">
        <v>223</v>
      </c>
      <c r="C173" s="191"/>
      <c r="D173" s="128">
        <f>+D171+D164+D156</f>
        <v>0</v>
      </c>
      <c r="E173" s="115" t="s">
        <v>160</v>
      </c>
    </row>
    <row r="174" spans="2:11" hidden="1" x14ac:dyDescent="0.4">
      <c r="B174" s="190"/>
      <c r="C174" s="239"/>
      <c r="D174" s="128"/>
    </row>
    <row r="175" spans="2:11" hidden="1" x14ac:dyDescent="0.4"/>
    <row r="176" spans="2:11" hidden="1" x14ac:dyDescent="0.4">
      <c r="B176" s="219" t="s">
        <v>161</v>
      </c>
    </row>
    <row r="177" spans="2:8" hidden="1" x14ac:dyDescent="0.4">
      <c r="B177" s="273"/>
    </row>
    <row r="178" spans="2:8" hidden="1" x14ac:dyDescent="0.4">
      <c r="B178" s="241"/>
      <c r="C178" s="274" t="s">
        <v>69</v>
      </c>
      <c r="D178" s="274" t="s">
        <v>163</v>
      </c>
      <c r="E178" s="592" t="s">
        <v>71</v>
      </c>
      <c r="F178" s="593"/>
      <c r="G178" s="594"/>
      <c r="H178" s="275" t="s">
        <v>35</v>
      </c>
    </row>
    <row r="179" spans="2:8" hidden="1" x14ac:dyDescent="0.4">
      <c r="B179" s="584" t="s">
        <v>288</v>
      </c>
      <c r="C179" s="302"/>
      <c r="D179" s="145"/>
      <c r="E179" s="585"/>
      <c r="F179" s="586"/>
      <c r="G179" s="587"/>
      <c r="H179" s="277"/>
    </row>
    <row r="180" spans="2:8" hidden="1" x14ac:dyDescent="0.4">
      <c r="B180" s="564"/>
      <c r="C180" s="280" t="s">
        <v>78</v>
      </c>
      <c r="D180" s="281">
        <f>+SUM(D179:D179)</f>
        <v>0</v>
      </c>
      <c r="E180" s="588"/>
      <c r="F180" s="588"/>
      <c r="G180" s="588"/>
      <c r="H180" s="282"/>
    </row>
    <row r="182" spans="2:8" x14ac:dyDescent="0.4">
      <c r="B182" s="190" t="s">
        <v>165</v>
      </c>
      <c r="C182" s="191"/>
      <c r="D182" s="128">
        <f>+D180</f>
        <v>0</v>
      </c>
      <c r="E182" s="115" t="s">
        <v>166</v>
      </c>
    </row>
    <row r="184" spans="2:8" hidden="1" x14ac:dyDescent="0.4"/>
    <row r="185" spans="2:8" hidden="1" x14ac:dyDescent="0.4"/>
    <row r="186" spans="2:8" hidden="1" x14ac:dyDescent="0.4"/>
    <row r="187" spans="2:8" hidden="1" x14ac:dyDescent="0.4"/>
    <row r="188" spans="2:8" hidden="1" x14ac:dyDescent="0.4"/>
    <row r="189" spans="2:8" hidden="1" x14ac:dyDescent="0.4"/>
    <row r="190" spans="2:8" hidden="1" x14ac:dyDescent="0.4"/>
    <row r="191" spans="2:8" hidden="1" x14ac:dyDescent="0.4"/>
    <row r="192" spans="2:8"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69" spans="2:4" hidden="1" x14ac:dyDescent="0.4"/>
    <row r="270" spans="2:4" hidden="1" x14ac:dyDescent="0.4"/>
    <row r="271" spans="2:4" x14ac:dyDescent="0.4">
      <c r="B271" s="369" t="s">
        <v>167</v>
      </c>
      <c r="C271" s="191"/>
    </row>
    <row r="272" spans="2:4" x14ac:dyDescent="0.4">
      <c r="B272" s="370" t="s">
        <v>52</v>
      </c>
      <c r="C272" s="371"/>
      <c r="D272" s="372">
        <f>+F91</f>
        <v>0</v>
      </c>
    </row>
    <row r="273" spans="2:4" x14ac:dyDescent="0.4">
      <c r="B273" s="370" t="s">
        <v>53</v>
      </c>
      <c r="C273" s="371"/>
      <c r="D273" s="372">
        <f>+F92</f>
        <v>0</v>
      </c>
    </row>
    <row r="274" spans="2:4" x14ac:dyDescent="0.4">
      <c r="B274" s="370" t="s">
        <v>54</v>
      </c>
      <c r="C274" s="371"/>
      <c r="D274" s="372">
        <f>+F93</f>
        <v>0</v>
      </c>
    </row>
    <row r="275" spans="2:4" x14ac:dyDescent="0.4">
      <c r="B275" s="370" t="s">
        <v>55</v>
      </c>
      <c r="C275" s="371"/>
      <c r="D275" s="372">
        <f>+F94</f>
        <v>0</v>
      </c>
    </row>
    <row r="276" spans="2:4" x14ac:dyDescent="0.4">
      <c r="B276" s="369" t="s">
        <v>168</v>
      </c>
      <c r="C276" s="191"/>
      <c r="D276" s="372">
        <f>+D144</f>
        <v>0</v>
      </c>
    </row>
    <row r="277" spans="2:4" x14ac:dyDescent="0.4">
      <c r="B277" s="480" t="s">
        <v>159</v>
      </c>
      <c r="C277" s="481"/>
      <c r="D277" s="128">
        <f>+D173</f>
        <v>0</v>
      </c>
    </row>
    <row r="278" spans="2:4" x14ac:dyDescent="0.4">
      <c r="B278" s="190" t="s">
        <v>165</v>
      </c>
      <c r="C278" s="191"/>
      <c r="D278" s="128">
        <f>+D173</f>
        <v>0</v>
      </c>
    </row>
    <row r="279" spans="2:4" x14ac:dyDescent="0.4">
      <c r="B279" s="373" t="s">
        <v>169</v>
      </c>
      <c r="C279" s="239"/>
      <c r="D279" s="128">
        <f>+D278+D277</f>
        <v>0</v>
      </c>
    </row>
    <row r="280" spans="2:4" x14ac:dyDescent="0.4">
      <c r="B280" s="373" t="s">
        <v>170</v>
      </c>
      <c r="C280" s="239"/>
    </row>
    <row r="281" spans="2:4" x14ac:dyDescent="0.4">
      <c r="B281" s="370" t="s">
        <v>52</v>
      </c>
      <c r="C281" s="371"/>
      <c r="D281" s="354">
        <f>+D272+D276</f>
        <v>0</v>
      </c>
    </row>
    <row r="282" spans="2:4" x14ac:dyDescent="0.4">
      <c r="B282" s="370" t="s">
        <v>53</v>
      </c>
      <c r="C282" s="371"/>
      <c r="D282" s="354">
        <f t="shared" ref="D282:D284" si="1">+D273+D277</f>
        <v>0</v>
      </c>
    </row>
    <row r="283" spans="2:4" x14ac:dyDescent="0.4">
      <c r="B283" s="370" t="s">
        <v>54</v>
      </c>
      <c r="C283" s="371"/>
      <c r="D283" s="354">
        <f t="shared" si="1"/>
        <v>0</v>
      </c>
    </row>
    <row r="284" spans="2:4" x14ac:dyDescent="0.4">
      <c r="B284" s="370" t="s">
        <v>55</v>
      </c>
      <c r="C284" s="371"/>
      <c r="D284" s="354">
        <f t="shared" si="1"/>
        <v>0</v>
      </c>
    </row>
    <row r="285" spans="2:4" x14ac:dyDescent="0.4">
      <c r="B285" s="373" t="s">
        <v>171</v>
      </c>
      <c r="C285" s="239"/>
    </row>
    <row r="286" spans="2:4" x14ac:dyDescent="0.4">
      <c r="B286" s="370" t="s">
        <v>52</v>
      </c>
      <c r="C286" s="371"/>
      <c r="D286" s="354">
        <f>+D281+D279</f>
        <v>0</v>
      </c>
    </row>
    <row r="287" spans="2:4" x14ac:dyDescent="0.4">
      <c r="B287" s="370" t="s">
        <v>53</v>
      </c>
      <c r="C287" s="371"/>
      <c r="D287" s="354">
        <f t="shared" ref="D287:D289" si="2">+D282+D280</f>
        <v>0</v>
      </c>
    </row>
    <row r="288" spans="2:4" x14ac:dyDescent="0.4">
      <c r="B288" s="370" t="s">
        <v>54</v>
      </c>
      <c r="C288" s="371"/>
      <c r="D288" s="354">
        <f t="shared" si="2"/>
        <v>0</v>
      </c>
    </row>
    <row r="289" spans="2:5" x14ac:dyDescent="0.4">
      <c r="B289" s="370" t="s">
        <v>55</v>
      </c>
      <c r="C289" s="371"/>
      <c r="D289" s="354">
        <f t="shared" si="2"/>
        <v>0</v>
      </c>
    </row>
    <row r="291" spans="2:5" x14ac:dyDescent="0.4">
      <c r="B291" s="455" t="s">
        <v>83</v>
      </c>
      <c r="C291" s="456"/>
      <c r="D291" s="457"/>
      <c r="E291" s="194">
        <f>+SUM(D281:D284)</f>
        <v>0</v>
      </c>
    </row>
    <row r="292" spans="2:5" ht="54" x14ac:dyDescent="0.4">
      <c r="B292" s="193" t="s">
        <v>84</v>
      </c>
      <c r="C292" s="458" t="s">
        <v>85</v>
      </c>
      <c r="D292" s="459"/>
      <c r="E292" s="195" t="s">
        <v>86</v>
      </c>
    </row>
    <row r="293" spans="2:5" x14ac:dyDescent="0.4">
      <c r="B293" s="548" t="s">
        <v>87</v>
      </c>
      <c r="C293" s="196" t="str">
        <f>+'critères bonus'!C25</f>
        <v>FEDER sans études avec infrastructure : la note hors bonification est inférieure ou égale à  21 sur 84 max</v>
      </c>
      <c r="D293" s="197"/>
      <c r="E293" s="198"/>
    </row>
    <row r="294" spans="2:5" x14ac:dyDescent="0.4">
      <c r="B294" s="549"/>
      <c r="C294" s="199" t="str">
        <f>+'critères bonus'!C26</f>
        <v>FEDER sans études sans infrastructure : la note hors bonification est inférieure ou égale à 20 sur 80 max</v>
      </c>
      <c r="D294" s="200"/>
      <c r="E294" s="201"/>
    </row>
    <row r="295" spans="2:5" x14ac:dyDescent="0.4">
      <c r="B295" s="549"/>
      <c r="C295" s="199" t="str">
        <f>+'critères bonus'!C27</f>
        <v>FEDER avec études sans infrastructure : la note hors bonification est inférieure ou égale à 25 sur 100 max</v>
      </c>
      <c r="D295" s="200"/>
      <c r="E295" s="201"/>
    </row>
    <row r="296" spans="2:5" x14ac:dyDescent="0.4">
      <c r="B296" s="550"/>
      <c r="C296" s="199" t="str">
        <f>+'critères bonus'!C28</f>
        <v>FEDER avec études avec infrastructures : la note hors bonification est inférieure ou égale à 26 sur 104 max</v>
      </c>
      <c r="D296" s="200"/>
      <c r="E296" s="201"/>
    </row>
    <row r="297" spans="2:5" x14ac:dyDescent="0.4">
      <c r="B297" s="548" t="s">
        <v>92</v>
      </c>
      <c r="C297" s="199" t="str">
        <f>+'critères bonus'!C29</f>
        <v>FEDER sans études avec infrastructure : la note hors bonification est comprise entre 22 et 42 sur 84 max</v>
      </c>
      <c r="D297" s="200"/>
      <c r="E297" s="201"/>
    </row>
    <row r="298" spans="2:5" x14ac:dyDescent="0.4">
      <c r="B298" s="549"/>
      <c r="C298" s="199" t="str">
        <f>+'critères bonus'!C30</f>
        <v>FEDER sans études sans infrastructure : la note hors bonification est comprise entre 21 et 40 sur 80 max</v>
      </c>
      <c r="D298" s="200"/>
      <c r="E298" s="201"/>
    </row>
    <row r="299" spans="2:5" x14ac:dyDescent="0.4">
      <c r="B299" s="549"/>
      <c r="C299" s="199" t="str">
        <f>+'critères bonus'!C31</f>
        <v>FEDER avec études sans infrastructure : la note hors bonification  est comprise entre 26 et 50 sur 100 max</v>
      </c>
      <c r="D299" s="200"/>
      <c r="E299" s="201"/>
    </row>
    <row r="300" spans="2:5" x14ac:dyDescent="0.4">
      <c r="B300" s="550"/>
      <c r="C300" s="199" t="str">
        <f>+'critères bonus'!C32</f>
        <v>FEDER avec études avec infrastructures : la note hors bonification  est comprise entre 27 et 52 sur 104 max</v>
      </c>
      <c r="D300" s="200"/>
      <c r="E300" s="201"/>
    </row>
    <row r="301" spans="2:5" x14ac:dyDescent="0.4">
      <c r="B301" s="551" t="s">
        <v>97</v>
      </c>
      <c r="C301" s="196" t="str">
        <f>+'critères bonus'!C33</f>
        <v>FEDER sans études avec infrastructure : la note hors bonification est supérieure ou égale à 43 sur 84 max</v>
      </c>
      <c r="D301" s="197"/>
      <c r="E301" s="202"/>
    </row>
    <row r="302" spans="2:5" x14ac:dyDescent="0.4">
      <c r="B302" s="552"/>
      <c r="C302" s="199" t="str">
        <f>+'critères bonus'!C34</f>
        <v>FEDER sans études sans infrastructure : la note hors bonification est supérieure ou égale à 41 sur 80 max</v>
      </c>
      <c r="D302" s="200"/>
      <c r="E302" s="129"/>
    </row>
    <row r="303" spans="2:5" x14ac:dyDescent="0.4">
      <c r="B303" s="552"/>
      <c r="C303" s="199" t="str">
        <f>+'critères bonus'!C35</f>
        <v>FEDER avec études sans infrastructure : la note hors bonification est supérieure ou égale à 51 sur 100 max</v>
      </c>
      <c r="D303" s="200"/>
      <c r="E303" s="129"/>
    </row>
    <row r="304" spans="2:5" x14ac:dyDescent="0.4">
      <c r="B304" s="553"/>
      <c r="C304" s="199" t="str">
        <f>+'critères bonus'!C36</f>
        <v>FEDER avec études avec infrastructures : la note hors bonification est supérieure ou égale à 53 sur 104 max</v>
      </c>
      <c r="D304" s="200"/>
      <c r="E304" s="129"/>
    </row>
    <row r="305" spans="2:8" x14ac:dyDescent="0.4">
      <c r="B305" s="203"/>
      <c r="H305" s="135"/>
    </row>
    <row r="306" spans="2:8" x14ac:dyDescent="0.4">
      <c r="B306" s="203"/>
      <c r="C306" s="204"/>
      <c r="D306" s="136"/>
      <c r="E306" s="136"/>
      <c r="F306" s="136"/>
    </row>
    <row r="307" spans="2:8" x14ac:dyDescent="0.4">
      <c r="B307" s="544" t="s">
        <v>102</v>
      </c>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5"/>
      <c r="C310" s="547"/>
      <c r="D310" s="547"/>
      <c r="E310" s="547"/>
      <c r="F310" s="547"/>
      <c r="G310" s="547"/>
      <c r="H310" s="547"/>
    </row>
    <row r="311" spans="2:8" x14ac:dyDescent="0.4">
      <c r="B311" s="546"/>
      <c r="C311" s="547"/>
      <c r="D311" s="547"/>
      <c r="E311" s="547"/>
      <c r="F311" s="547"/>
      <c r="G311" s="547"/>
      <c r="H311" s="547"/>
    </row>
    <row r="312" spans="2:8" x14ac:dyDescent="0.4">
      <c r="C312" s="204"/>
      <c r="D312" s="136"/>
      <c r="E312" s="136"/>
      <c r="F312" s="136"/>
    </row>
    <row r="313" spans="2:8" x14ac:dyDescent="0.4">
      <c r="C313" s="204"/>
      <c r="D313" s="136"/>
      <c r="E313" s="136"/>
      <c r="F313" s="136"/>
    </row>
    <row r="314" spans="2:8" x14ac:dyDescent="0.4">
      <c r="B314" s="205" t="s">
        <v>103</v>
      </c>
      <c r="C314" s="542"/>
      <c r="D314" s="542"/>
      <c r="E314" s="542"/>
      <c r="F314" s="542"/>
      <c r="G314" s="542"/>
      <c r="H314" s="542"/>
    </row>
    <row r="315" spans="2:8" x14ac:dyDescent="0.4">
      <c r="B315" s="205" t="s">
        <v>104</v>
      </c>
      <c r="C315" s="542"/>
      <c r="D315" s="542"/>
      <c r="E315" s="542"/>
      <c r="F315" s="542"/>
      <c r="G315" s="542"/>
      <c r="H315" s="542"/>
    </row>
    <row r="316" spans="2:8" x14ac:dyDescent="0.4">
      <c r="B316" s="205" t="s">
        <v>105</v>
      </c>
      <c r="C316" s="542"/>
      <c r="D316" s="542"/>
      <c r="E316" s="542"/>
      <c r="F316" s="542"/>
      <c r="G316" s="542"/>
      <c r="H316" s="542"/>
    </row>
    <row r="317" spans="2:8" x14ac:dyDescent="0.4">
      <c r="B317" s="205" t="s">
        <v>106</v>
      </c>
      <c r="C317" s="542"/>
      <c r="D317" s="542"/>
      <c r="E317" s="542"/>
      <c r="F317" s="542"/>
      <c r="G317" s="542"/>
      <c r="H317" s="542"/>
    </row>
    <row r="318" spans="2:8" x14ac:dyDescent="0.4">
      <c r="B318" s="205" t="s">
        <v>107</v>
      </c>
      <c r="C318" s="542"/>
      <c r="D318" s="542"/>
      <c r="E318" s="542"/>
      <c r="F318" s="542"/>
      <c r="G318" s="542"/>
      <c r="H318" s="542"/>
    </row>
    <row r="319" spans="2:8" x14ac:dyDescent="0.4">
      <c r="B319" s="205" t="s">
        <v>108</v>
      </c>
      <c r="C319" s="542"/>
      <c r="D319" s="542"/>
      <c r="E319" s="542"/>
      <c r="F319" s="542"/>
      <c r="G319" s="542"/>
      <c r="H319" s="542"/>
    </row>
    <row r="320" spans="2:8" x14ac:dyDescent="0.4">
      <c r="B320" s="206" t="s">
        <v>109</v>
      </c>
      <c r="C320" s="543" t="s">
        <v>110</v>
      </c>
      <c r="D320" s="543"/>
      <c r="E320" s="543"/>
      <c r="F320" s="543"/>
      <c r="G320" s="543"/>
      <c r="H320" s="543"/>
    </row>
    <row r="321" spans="2:8" x14ac:dyDescent="0.4">
      <c r="B321" s="205" t="s">
        <v>111</v>
      </c>
      <c r="C321" s="542"/>
      <c r="D321" s="542"/>
      <c r="E321" s="542"/>
      <c r="F321" s="542"/>
      <c r="G321" s="542"/>
      <c r="H321" s="542"/>
    </row>
  </sheetData>
  <mergeCells count="111">
    <mergeCell ref="C321:H321"/>
    <mergeCell ref="C316:H316"/>
    <mergeCell ref="C317:H317"/>
    <mergeCell ref="C318:H318"/>
    <mergeCell ref="C319:H319"/>
    <mergeCell ref="C320:H320"/>
    <mergeCell ref="B301:B304"/>
    <mergeCell ref="B307:B311"/>
    <mergeCell ref="C307:H311"/>
    <mergeCell ref="C314:H314"/>
    <mergeCell ref="C315:H315"/>
    <mergeCell ref="B277:C277"/>
    <mergeCell ref="B291:D291"/>
    <mergeCell ref="C292:D292"/>
    <mergeCell ref="B293:B296"/>
    <mergeCell ref="B297:B300"/>
    <mergeCell ref="E166:G166"/>
    <mergeCell ref="B167:B171"/>
    <mergeCell ref="E169:G169"/>
    <mergeCell ref="E170:G170"/>
    <mergeCell ref="E171:G171"/>
    <mergeCell ref="E178:G178"/>
    <mergeCell ref="E179:G179"/>
    <mergeCell ref="B179:B180"/>
    <mergeCell ref="E180:G180"/>
    <mergeCell ref="D52:H52"/>
    <mergeCell ref="D54:H54"/>
    <mergeCell ref="D55:H55"/>
    <mergeCell ref="D57:H57"/>
    <mergeCell ref="D58:H58"/>
    <mergeCell ref="E159:G159"/>
    <mergeCell ref="B160:B164"/>
    <mergeCell ref="E160:G160"/>
    <mergeCell ref="E161:G161"/>
    <mergeCell ref="E162:G162"/>
    <mergeCell ref="E163:G163"/>
    <mergeCell ref="E164:G164"/>
    <mergeCell ref="E151:G151"/>
    <mergeCell ref="B152:B156"/>
    <mergeCell ref="E152:G152"/>
    <mergeCell ref="E153:G153"/>
    <mergeCell ref="E154:G154"/>
    <mergeCell ref="E155:G155"/>
    <mergeCell ref="E156:G156"/>
    <mergeCell ref="D56:H56"/>
    <mergeCell ref="A2:H2"/>
    <mergeCell ref="A4:B4"/>
    <mergeCell ref="C4:H4"/>
    <mergeCell ref="A5:B5"/>
    <mergeCell ref="C5:H5"/>
    <mergeCell ref="C9:H9"/>
    <mergeCell ref="B11:H11"/>
    <mergeCell ref="A13:H14"/>
    <mergeCell ref="B61:B68"/>
    <mergeCell ref="C61:C68"/>
    <mergeCell ref="D61:H61"/>
    <mergeCell ref="D62:H62"/>
    <mergeCell ref="D64:H64"/>
    <mergeCell ref="D65:H65"/>
    <mergeCell ref="D66:H66"/>
    <mergeCell ref="D67:H67"/>
    <mergeCell ref="D68:H68"/>
    <mergeCell ref="D63:H63"/>
    <mergeCell ref="B22:B40"/>
    <mergeCell ref="C22:H22"/>
    <mergeCell ref="C23:H23"/>
    <mergeCell ref="C24:H24"/>
    <mergeCell ref="C25:H25"/>
    <mergeCell ref="C34:H34"/>
    <mergeCell ref="A6:B6"/>
    <mergeCell ref="C6:H6"/>
    <mergeCell ref="A7:B7"/>
    <mergeCell ref="C7:H7"/>
    <mergeCell ref="A8:B8"/>
    <mergeCell ref="C8:H8"/>
    <mergeCell ref="A9:B9"/>
    <mergeCell ref="C26:H26"/>
    <mergeCell ref="C27:H27"/>
    <mergeCell ref="C28:H28"/>
    <mergeCell ref="C29:H29"/>
    <mergeCell ref="C30:H30"/>
    <mergeCell ref="C31:H31"/>
    <mergeCell ref="C32:H32"/>
    <mergeCell ref="C33:H33"/>
    <mergeCell ref="C35:H35"/>
    <mergeCell ref="C36:H36"/>
    <mergeCell ref="C37:H37"/>
    <mergeCell ref="C38:H38"/>
    <mergeCell ref="C39:H39"/>
    <mergeCell ref="C44:H44"/>
    <mergeCell ref="B82:B83"/>
    <mergeCell ref="B84:B86"/>
    <mergeCell ref="B88:B89"/>
    <mergeCell ref="B100:B104"/>
    <mergeCell ref="B50:B58"/>
    <mergeCell ref="C50:C58"/>
    <mergeCell ref="D50:H50"/>
    <mergeCell ref="D51:H51"/>
    <mergeCell ref="C40:H40"/>
    <mergeCell ref="B41:B42"/>
    <mergeCell ref="C79:C80"/>
    <mergeCell ref="D79:D80"/>
    <mergeCell ref="E79:E80"/>
    <mergeCell ref="F79:F80"/>
    <mergeCell ref="B91:B96"/>
    <mergeCell ref="C41:H41"/>
    <mergeCell ref="C42:H42"/>
    <mergeCell ref="C43:H43"/>
    <mergeCell ref="G79:G80"/>
    <mergeCell ref="H79:H80"/>
    <mergeCell ref="D53:H5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40E5-65FE-48BF-AB87-255A3F1539A9}">
  <sheetPr>
    <tabColor rgb="FFFFFF00"/>
  </sheetPr>
  <dimension ref="A1:P322"/>
  <sheetViews>
    <sheetView showGridLines="0" zoomScale="55" zoomScaleNormal="55" workbookViewId="0">
      <selection activeCell="A151" sqref="A151:XFD166"/>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20.7265625" style="115" customWidth="1"/>
    <col min="5" max="5" width="20" style="115" customWidth="1"/>
    <col min="6" max="6" width="14.7265625" style="115" customWidth="1"/>
    <col min="7" max="7" width="19.54296875" style="115" customWidth="1"/>
    <col min="8" max="8" width="27.5429687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57" customHeight="1" x14ac:dyDescent="0.4">
      <c r="A6" s="482" t="s">
        <v>240</v>
      </c>
      <c r="B6" s="483"/>
      <c r="C6" s="636" t="s">
        <v>241</v>
      </c>
      <c r="D6" s="636"/>
      <c r="E6" s="636"/>
      <c r="F6" s="636"/>
      <c r="G6" s="636"/>
      <c r="H6" s="636"/>
    </row>
    <row r="7" spans="1:8" ht="55.5" customHeight="1" x14ac:dyDescent="0.4">
      <c r="A7" s="482" t="s">
        <v>313</v>
      </c>
      <c r="B7" s="483"/>
      <c r="C7" s="636" t="s">
        <v>314</v>
      </c>
      <c r="D7" s="636"/>
      <c r="E7" s="636"/>
      <c r="F7" s="636"/>
      <c r="G7" s="636"/>
      <c r="H7" s="636"/>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298" customFormat="1" ht="23" x14ac:dyDescent="0.5">
      <c r="B18" s="247" t="s">
        <v>315</v>
      </c>
      <c r="C18" s="248"/>
      <c r="D18" s="303"/>
      <c r="E18" s="303"/>
      <c r="F18" s="303"/>
      <c r="G18" s="304"/>
      <c r="H18" s="304"/>
    </row>
    <row r="19" spans="2:8" s="298" customFormat="1" ht="23" x14ac:dyDescent="0.5">
      <c r="B19" s="247"/>
      <c r="C19" s="248"/>
      <c r="D19" s="303"/>
      <c r="E19" s="303"/>
      <c r="F19" s="303"/>
      <c r="G19" s="304"/>
      <c r="H19" s="304"/>
    </row>
    <row r="20" spans="2:8" s="298" customFormat="1" ht="23" x14ac:dyDescent="0.5">
      <c r="B20" s="249" t="s">
        <v>124</v>
      </c>
      <c r="C20" s="248"/>
      <c r="D20" s="303"/>
      <c r="E20" s="303"/>
      <c r="F20" s="303"/>
      <c r="G20" s="304"/>
      <c r="H20" s="304"/>
    </row>
    <row r="21" spans="2:8" s="298" customFormat="1" ht="23" x14ac:dyDescent="0.5">
      <c r="B21" s="249"/>
      <c r="C21" s="248"/>
      <c r="D21" s="303"/>
      <c r="E21" s="303"/>
      <c r="F21" s="303"/>
      <c r="G21" s="304"/>
      <c r="H21" s="304"/>
    </row>
    <row r="22" spans="2:8" ht="53.25" customHeight="1" x14ac:dyDescent="0.4">
      <c r="B22" s="574"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75.75" customHeight="1" x14ac:dyDescent="0.4">
      <c r="B23" s="575"/>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72.75" customHeight="1" x14ac:dyDescent="0.4">
      <c r="B24" s="575"/>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78.75" customHeight="1" x14ac:dyDescent="0.4">
      <c r="B25" s="575"/>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63" customHeight="1" x14ac:dyDescent="0.4">
      <c r="B26" s="575"/>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59.25" customHeight="1" x14ac:dyDescent="0.4">
      <c r="B27" s="575"/>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105" customHeight="1" x14ac:dyDescent="0.4">
      <c r="B28" s="575"/>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87.75" customHeight="1" x14ac:dyDescent="0.4">
      <c r="B29" s="575"/>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64.5" customHeight="1" x14ac:dyDescent="0.4">
      <c r="B30" s="575"/>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82.5" customHeight="1" x14ac:dyDescent="0.4">
      <c r="B31" s="575"/>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75"/>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8" ht="133.5" customHeight="1" x14ac:dyDescent="0.4">
      <c r="B33" s="575"/>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8" ht="64.5" customHeight="1" x14ac:dyDescent="0.4">
      <c r="B34" s="575"/>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8" ht="110.25" customHeight="1" x14ac:dyDescent="0.4">
      <c r="B35" s="575"/>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8" ht="59.25" customHeight="1" x14ac:dyDescent="0.4">
      <c r="B36" s="575"/>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8" ht="59.25" customHeight="1" x14ac:dyDescent="0.4">
      <c r="B37" s="575"/>
      <c r="C37" s="576" t="str">
        <f>+'Critères d''éligibilité socle'!C20</f>
        <v>L'opération respecte le principe d'éligibilité géographique conformément aux articles 63 et suivants du règlement (UE) n°2021/1060.</v>
      </c>
      <c r="D37" s="577"/>
      <c r="E37" s="577"/>
      <c r="F37" s="577"/>
      <c r="G37" s="577"/>
      <c r="H37" s="578"/>
    </row>
    <row r="38" spans="2:8" ht="146.25" customHeight="1" x14ac:dyDescent="0.4">
      <c r="B38" s="575"/>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8" ht="153.75" customHeight="1" x14ac:dyDescent="0.4">
      <c r="B39" s="575"/>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8" ht="45.75" customHeight="1" x14ac:dyDescent="0.4">
      <c r="B40" s="575"/>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8" ht="22.5" customHeight="1" x14ac:dyDescent="0.4">
      <c r="B41" s="575" t="s">
        <v>21</v>
      </c>
      <c r="C41" s="576" t="str">
        <f>+'Critères d''éligibilité socle'!C24</f>
        <v>L'opération est conforme aux champs d'intervention du FEDER définis à l'article 5 du règlement (UE) n°2021/1058.</v>
      </c>
      <c r="D41" s="577"/>
      <c r="E41" s="577"/>
      <c r="F41" s="577"/>
      <c r="G41" s="577"/>
      <c r="H41" s="578"/>
    </row>
    <row r="42" spans="2:8" x14ac:dyDescent="0.4">
      <c r="B42" s="575"/>
      <c r="C42" s="576" t="str">
        <f>+'Critères d''éligibilité socle'!C25</f>
        <v>L'opération est conforme aux exclusions du champs d'intervention du FEDER définies à l'article 7 du règlement (UE) n°2021/1058.</v>
      </c>
      <c r="D42" s="577"/>
      <c r="E42" s="577"/>
      <c r="F42" s="577"/>
      <c r="G42" s="577"/>
      <c r="H42" s="578"/>
    </row>
    <row r="43" spans="2:8" x14ac:dyDescent="0.4">
      <c r="B43" s="293" t="s">
        <v>24</v>
      </c>
      <c r="C43" s="576" t="str">
        <f>+'Critères d''éligibilité socle'!C26</f>
        <v xml:space="preserve">L'opération est conforme aux champs d'intervention du FSE+ définis aux articles 16 et 22 du règlement (UE) n°2021/1057 </v>
      </c>
      <c r="D43" s="577"/>
      <c r="E43" s="577"/>
      <c r="F43" s="577"/>
      <c r="G43" s="577"/>
      <c r="H43" s="578"/>
    </row>
    <row r="44" spans="2:8" ht="36" x14ac:dyDescent="0.4">
      <c r="B44" s="294"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8" x14ac:dyDescent="0.4">
      <c r="B45" s="220"/>
      <c r="C45" s="221"/>
    </row>
    <row r="46" spans="2:8" s="298" customFormat="1" ht="23" x14ac:dyDescent="0.5">
      <c r="B46" s="249" t="s">
        <v>125</v>
      </c>
    </row>
    <row r="47" spans="2:8" s="298" customFormat="1" ht="23" x14ac:dyDescent="0.5">
      <c r="B47" s="249"/>
    </row>
    <row r="48" spans="2:8" ht="17.149999999999999" hidden="1" customHeight="1" x14ac:dyDescent="0.4">
      <c r="B48" s="225"/>
    </row>
    <row r="49" spans="2:16" x14ac:dyDescent="0.4">
      <c r="B49" s="225" t="s">
        <v>316</v>
      </c>
      <c r="L49" s="153"/>
      <c r="M49" s="154"/>
      <c r="N49" s="136"/>
      <c r="O49" s="136"/>
      <c r="P49" s="136"/>
    </row>
    <row r="50" spans="2:16" x14ac:dyDescent="0.4">
      <c r="B50" s="225" t="s">
        <v>317</v>
      </c>
      <c r="L50" s="153"/>
      <c r="M50" s="154"/>
      <c r="N50" s="136"/>
      <c r="O50" s="136"/>
      <c r="P50" s="136"/>
    </row>
    <row r="51" spans="2:16" x14ac:dyDescent="0.4">
      <c r="B51" s="225" t="s">
        <v>221</v>
      </c>
      <c r="L51" s="153"/>
      <c r="M51" s="154"/>
      <c r="N51" s="136"/>
      <c r="O51" s="136"/>
      <c r="P51" s="136"/>
    </row>
    <row r="52" spans="2:16" s="401" customFormat="1" ht="15.5" x14ac:dyDescent="0.35">
      <c r="B52" s="400" t="s">
        <v>222</v>
      </c>
      <c r="L52" s="402"/>
      <c r="M52" s="403"/>
      <c r="N52" s="404"/>
      <c r="O52" s="404"/>
      <c r="P52" s="404"/>
    </row>
    <row r="53" spans="2:16" ht="83.25" customHeight="1" x14ac:dyDescent="0.4">
      <c r="B53" s="675" t="s">
        <v>313</v>
      </c>
      <c r="C53" s="701" t="s">
        <v>236</v>
      </c>
      <c r="D53" s="681" t="s">
        <v>318</v>
      </c>
      <c r="E53" s="681"/>
      <c r="F53" s="681"/>
      <c r="G53" s="681"/>
      <c r="H53" s="682"/>
    </row>
    <row r="54" spans="2:16" ht="110.25" customHeight="1" x14ac:dyDescent="0.4">
      <c r="B54" s="676"/>
      <c r="C54" s="628"/>
      <c r="D54" s="565" t="s">
        <v>319</v>
      </c>
      <c r="E54" s="566"/>
      <c r="F54" s="566"/>
      <c r="G54" s="566"/>
      <c r="H54" s="683"/>
      <c r="M54" s="236"/>
      <c r="N54" s="222"/>
      <c r="O54" s="222"/>
      <c r="P54" s="222"/>
    </row>
    <row r="55" spans="2:16" ht="39" customHeight="1" x14ac:dyDescent="0.4">
      <c r="B55" s="676"/>
      <c r="C55" s="628"/>
      <c r="D55" s="517" t="s">
        <v>320</v>
      </c>
      <c r="E55" s="518"/>
      <c r="F55" s="518"/>
      <c r="G55" s="518"/>
      <c r="H55" s="684"/>
      <c r="M55" s="236"/>
      <c r="N55" s="222"/>
      <c r="O55" s="222"/>
      <c r="P55" s="222"/>
    </row>
    <row r="56" spans="2:16" ht="39" customHeight="1" x14ac:dyDescent="0.4">
      <c r="B56" s="676"/>
      <c r="C56" s="628"/>
      <c r="D56" s="517" t="s">
        <v>321</v>
      </c>
      <c r="E56" s="518"/>
      <c r="F56" s="518"/>
      <c r="G56" s="518"/>
      <c r="H56" s="684"/>
      <c r="M56" s="236"/>
      <c r="N56" s="222"/>
      <c r="O56" s="222"/>
      <c r="P56" s="222"/>
    </row>
    <row r="57" spans="2:16" ht="39" customHeight="1" x14ac:dyDescent="0.4">
      <c r="B57" s="676"/>
      <c r="C57" s="628"/>
      <c r="D57" s="517" t="s">
        <v>322</v>
      </c>
      <c r="E57" s="518"/>
      <c r="F57" s="518"/>
      <c r="G57" s="518"/>
      <c r="H57" s="684"/>
      <c r="M57" s="236"/>
      <c r="N57" s="222"/>
      <c r="O57" s="222"/>
      <c r="P57" s="222"/>
    </row>
    <row r="58" spans="2:16" ht="39" customHeight="1" x14ac:dyDescent="0.4">
      <c r="B58" s="676"/>
      <c r="C58" s="628"/>
      <c r="D58" s="703" t="s">
        <v>130</v>
      </c>
      <c r="E58" s="704"/>
      <c r="F58" s="704"/>
      <c r="G58" s="704"/>
      <c r="H58" s="705"/>
      <c r="M58" s="236"/>
      <c r="N58" s="222"/>
      <c r="O58" s="222"/>
      <c r="P58" s="222"/>
    </row>
    <row r="59" spans="2:16" ht="144" customHeight="1" x14ac:dyDescent="0.4">
      <c r="B59" s="677"/>
      <c r="C59" s="702"/>
      <c r="D59" s="691" t="s">
        <v>323</v>
      </c>
      <c r="E59" s="692"/>
      <c r="F59" s="692"/>
      <c r="G59" s="692"/>
      <c r="H59" s="693"/>
      <c r="M59" s="236"/>
      <c r="N59" s="222"/>
      <c r="O59" s="222"/>
      <c r="P59" s="222"/>
    </row>
    <row r="60" spans="2:16" x14ac:dyDescent="0.4">
      <c r="M60" s="221"/>
      <c r="N60" s="222"/>
      <c r="O60" s="222"/>
      <c r="P60" s="222"/>
    </row>
    <row r="61" spans="2:16" x14ac:dyDescent="0.4">
      <c r="F61" s="221"/>
      <c r="G61" s="221"/>
      <c r="H61" s="221"/>
    </row>
    <row r="62" spans="2:16" hidden="1" x14ac:dyDescent="0.4">
      <c r="F62" s="221"/>
      <c r="G62" s="221"/>
      <c r="H62" s="221"/>
    </row>
    <row r="63" spans="2:16" hidden="1" x14ac:dyDescent="0.4">
      <c r="F63" s="221"/>
      <c r="G63" s="221"/>
      <c r="H63" s="221"/>
    </row>
    <row r="64" spans="2:16" hidden="1" x14ac:dyDescent="0.4">
      <c r="F64" s="221"/>
      <c r="G64" s="221"/>
      <c r="H64" s="221"/>
    </row>
    <row r="65" spans="1:10" hidden="1" x14ac:dyDescent="0.4">
      <c r="F65" s="221"/>
      <c r="G65" s="221"/>
      <c r="H65" s="221"/>
    </row>
    <row r="66" spans="1:10" hidden="1" x14ac:dyDescent="0.4">
      <c r="F66" s="221"/>
      <c r="G66" s="221"/>
      <c r="H66" s="221"/>
    </row>
    <row r="67" spans="1:10" hidden="1" x14ac:dyDescent="0.4">
      <c r="F67" s="221"/>
      <c r="G67" s="221"/>
      <c r="H67" s="221"/>
    </row>
    <row r="68" spans="1:10" s="298" customFormat="1" ht="23" x14ac:dyDescent="0.5">
      <c r="B68" s="247" t="s">
        <v>251</v>
      </c>
      <c r="C68" s="248"/>
      <c r="E68" s="303"/>
      <c r="F68" s="303"/>
      <c r="G68" s="304"/>
      <c r="H68" s="304"/>
    </row>
    <row r="69" spans="1:10" s="298" customFormat="1" ht="23" x14ac:dyDescent="0.5">
      <c r="B69" s="247"/>
      <c r="C69" s="248"/>
      <c r="E69" s="303"/>
      <c r="F69" s="303"/>
      <c r="G69" s="304"/>
      <c r="H69" s="304"/>
    </row>
    <row r="70" spans="1:10" s="298" customFormat="1" ht="23" x14ac:dyDescent="0.5">
      <c r="B70" s="247" t="s">
        <v>134</v>
      </c>
      <c r="C70" s="248"/>
      <c r="D70" s="247"/>
      <c r="E70" s="303"/>
      <c r="F70" s="303"/>
      <c r="G70" s="304"/>
      <c r="H70" s="304"/>
    </row>
    <row r="71" spans="1:10" s="298" customFormat="1" ht="23" hidden="1" x14ac:dyDescent="0.5">
      <c r="B71" s="247"/>
      <c r="C71" s="248"/>
      <c r="D71" s="247"/>
      <c r="E71" s="303"/>
      <c r="F71" s="303"/>
      <c r="G71" s="304"/>
      <c r="H71" s="304"/>
    </row>
    <row r="72" spans="1:10" s="298" customFormat="1" ht="23" hidden="1" x14ac:dyDescent="0.5">
      <c r="B72" s="247"/>
      <c r="C72" s="248"/>
      <c r="D72" s="247"/>
      <c r="E72" s="303"/>
      <c r="F72" s="303"/>
      <c r="G72" s="304"/>
      <c r="H72" s="304"/>
    </row>
    <row r="73" spans="1:10" s="298" customFormat="1" ht="23" hidden="1" x14ac:dyDescent="0.5">
      <c r="B73" s="247"/>
      <c r="C73" s="248"/>
      <c r="D73" s="247"/>
      <c r="E73" s="303"/>
      <c r="F73" s="303"/>
      <c r="G73" s="304"/>
      <c r="H73" s="304"/>
    </row>
    <row r="74" spans="1:10" s="298" customFormat="1" ht="23" hidden="1" x14ac:dyDescent="0.5">
      <c r="B74" s="247"/>
      <c r="C74" s="248"/>
      <c r="D74" s="247"/>
      <c r="E74" s="303"/>
      <c r="F74" s="303"/>
      <c r="G74" s="304"/>
      <c r="H74" s="304"/>
    </row>
    <row r="75" spans="1:10" s="298" customFormat="1" ht="23" hidden="1" x14ac:dyDescent="0.5">
      <c r="B75" s="247"/>
      <c r="C75" s="248"/>
      <c r="D75" s="247"/>
      <c r="E75" s="303"/>
      <c r="F75" s="303"/>
      <c r="G75" s="304"/>
      <c r="H75" s="304"/>
    </row>
    <row r="76" spans="1:10" s="298" customFormat="1" ht="23" hidden="1" x14ac:dyDescent="0.5">
      <c r="B76" s="247"/>
      <c r="C76" s="248"/>
      <c r="D76" s="247"/>
      <c r="E76" s="303"/>
      <c r="F76" s="303"/>
      <c r="G76" s="304"/>
      <c r="H76" s="304"/>
    </row>
    <row r="77" spans="1:10" s="298" customFormat="1" ht="23" hidden="1" x14ac:dyDescent="0.5">
      <c r="B77" s="247"/>
      <c r="C77" s="248"/>
      <c r="D77" s="247"/>
      <c r="E77" s="303"/>
      <c r="F77" s="303"/>
      <c r="G77" s="304"/>
      <c r="H77" s="304"/>
    </row>
    <row r="78" spans="1:10" s="298" customFormat="1" ht="23" hidden="1" x14ac:dyDescent="0.5">
      <c r="B78" s="247"/>
      <c r="C78" s="248"/>
      <c r="D78" s="247"/>
      <c r="E78" s="303"/>
      <c r="F78" s="303"/>
      <c r="G78" s="304"/>
      <c r="H78" s="304"/>
    </row>
    <row r="79" spans="1:10" s="298" customFormat="1" ht="23" x14ac:dyDescent="0.5">
      <c r="B79" s="247"/>
      <c r="C79" s="248"/>
      <c r="D79" s="247"/>
      <c r="E79" s="303"/>
      <c r="F79" s="303"/>
      <c r="G79" s="304"/>
      <c r="H79" s="304"/>
    </row>
    <row r="80" spans="1:10" x14ac:dyDescent="0.4">
      <c r="A80" s="115" t="s">
        <v>29</v>
      </c>
      <c r="B80" s="119"/>
      <c r="C80" s="432" t="s">
        <v>135</v>
      </c>
      <c r="D80" s="432" t="s">
        <v>31</v>
      </c>
      <c r="E80" s="432" t="s">
        <v>141</v>
      </c>
      <c r="F80" s="432" t="s">
        <v>33</v>
      </c>
      <c r="G80" s="436" t="s">
        <v>34</v>
      </c>
      <c r="H80" s="432" t="s">
        <v>35</v>
      </c>
      <c r="J80" s="135"/>
    </row>
    <row r="81" spans="2:11" x14ac:dyDescent="0.4">
      <c r="B81" s="120"/>
      <c r="C81" s="433"/>
      <c r="D81" s="433"/>
      <c r="E81" s="433"/>
      <c r="F81" s="433"/>
      <c r="G81" s="437"/>
      <c r="H81" s="433"/>
      <c r="J81" s="299"/>
    </row>
    <row r="82" spans="2:11" ht="36" x14ac:dyDescent="0.4">
      <c r="B82" s="113" t="str">
        <f>+'critères transversaux'!B6</f>
        <v xml:space="preserve">Cohérence générale </v>
      </c>
      <c r="C82" s="121" t="str">
        <f>+'critères transversaux'!C6</f>
        <v>Le projet présente une bonne logique globale au niveau de sa stratégie, de ses objectifs, de ses moyens et de ses résultats. Par ailleurs, sa mise en œuvre  et le montage proposé sont simples, réalistes.</v>
      </c>
      <c r="D82" s="122">
        <f>+'critères transversaux'!D6</f>
        <v>0</v>
      </c>
      <c r="E82" s="122">
        <f>+'critères transversaux'!E6</f>
        <v>4</v>
      </c>
      <c r="F82" s="122">
        <f>+'critères transversaux'!F6</f>
        <v>0</v>
      </c>
      <c r="G82" s="122" t="s">
        <v>38</v>
      </c>
      <c r="H82" s="123"/>
      <c r="J82" s="299"/>
    </row>
    <row r="83" spans="2:11" ht="36" x14ac:dyDescent="0.4">
      <c r="B83" s="348" t="str">
        <f>+'critères transversaux'!B7</f>
        <v>Caractère structurant</v>
      </c>
      <c r="C83" s="121" t="str">
        <f>+'critères transversaux'!C7</f>
        <v>Le projet contribue au développement régional durable et impacte positivement l’économie locale, génère un effet levier pour la croissance et l’emploi.</v>
      </c>
      <c r="D83" s="122">
        <f>+'critères transversaux'!D7</f>
        <v>0</v>
      </c>
      <c r="E83" s="122">
        <f>+'critères transversaux'!E7</f>
        <v>4</v>
      </c>
      <c r="F83" s="122">
        <f>+'critères transversaux'!F7</f>
        <v>0</v>
      </c>
      <c r="G83" s="122" t="s">
        <v>38</v>
      </c>
      <c r="H83" s="123"/>
      <c r="J83" s="299"/>
    </row>
    <row r="84" spans="2:11" ht="72" x14ac:dyDescent="0.4">
      <c r="B84" s="349"/>
      <c r="C84"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4" s="122">
        <f>+'critères transversaux'!D8</f>
        <v>0</v>
      </c>
      <c r="E84" s="122">
        <f>+'critères transversaux'!E8</f>
        <v>5</v>
      </c>
      <c r="F84" s="122">
        <f>+'critères transversaux'!F8</f>
        <v>0</v>
      </c>
      <c r="G84" s="122" t="s">
        <v>38</v>
      </c>
      <c r="H84" s="123"/>
      <c r="J84" s="299"/>
    </row>
    <row r="85" spans="2:11" ht="41" x14ac:dyDescent="0.4">
      <c r="B85" s="322" t="str">
        <f>+'critères transversaux'!B9</f>
        <v>Principe de développement durable</v>
      </c>
      <c r="C85"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5" s="122">
        <f>+'critères transversaux'!D9</f>
        <v>0</v>
      </c>
      <c r="E85" s="122">
        <f>+'critères transversaux'!E9</f>
        <v>3</v>
      </c>
      <c r="F85" s="122">
        <f>+'critères transversaux'!F9</f>
        <v>0</v>
      </c>
      <c r="G85" s="122"/>
      <c r="H85" s="123"/>
      <c r="J85" s="236"/>
    </row>
    <row r="86" spans="2:11" ht="20.5" x14ac:dyDescent="0.4">
      <c r="B86" s="351"/>
      <c r="C86" s="121" t="str">
        <f>+'critères transversaux'!C10</f>
        <v>Le projet intègre une politique d'éco-communication et/ou d’éco-manifestation.</v>
      </c>
      <c r="D86" s="122">
        <f>+'critères transversaux'!D10</f>
        <v>0</v>
      </c>
      <c r="E86" s="122">
        <f>+'critères transversaux'!E10</f>
        <v>2</v>
      </c>
      <c r="F86" s="122">
        <f>+'critères transversaux'!F10</f>
        <v>0</v>
      </c>
      <c r="G86" s="122"/>
      <c r="H86" s="123"/>
      <c r="J86" s="236"/>
    </row>
    <row r="87" spans="2:11" ht="54" x14ac:dyDescent="0.4">
      <c r="B87" s="351"/>
      <c r="C87"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7" s="122">
        <f>+'critères transversaux'!D11</f>
        <v>0</v>
      </c>
      <c r="E87" s="122">
        <f>+'critères transversaux'!E11</f>
        <v>2</v>
      </c>
      <c r="F87" s="122">
        <f>+'critères transversaux'!F11</f>
        <v>0</v>
      </c>
      <c r="G87" s="122"/>
      <c r="H87" s="123"/>
      <c r="J87" s="236"/>
    </row>
    <row r="88" spans="2:11" ht="123" x14ac:dyDescent="0.4">
      <c r="B88" s="114" t="str">
        <f>+'critères transversaux'!B12</f>
        <v>Uniquement pour les projets prévoyant la création ou la réhabilitation d'infrastructures (FEDER)</v>
      </c>
      <c r="C88"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8" s="122">
        <f>+'critères transversaux'!D12</f>
        <v>0</v>
      </c>
      <c r="E88" s="122">
        <f>+'critères transversaux'!E12</f>
        <v>1</v>
      </c>
      <c r="F88" s="122">
        <f>+'critères transversaux'!F12</f>
        <v>0</v>
      </c>
      <c r="G88" s="122" t="s">
        <v>38</v>
      </c>
      <c r="H88" s="123"/>
      <c r="J88" s="236"/>
      <c r="K88" s="223"/>
    </row>
    <row r="89" spans="2:11" ht="82" x14ac:dyDescent="0.4">
      <c r="B89" s="352" t="str">
        <f>+'critères transversaux'!B13</f>
        <v>Uniquement pour les projets prévoyant la conduite d'études (FEDER ou FSE)</v>
      </c>
      <c r="C89" s="121" t="str">
        <f>+'critères transversaux'!C13</f>
        <v>Les professionnels qui ont la charge de la conduite de l'étude apportent des garanties quant à la qualité du résultat de l'étude produite (profil et légitimité des consultants…) et/ou des dispositions sont prévues en ce sens.</v>
      </c>
      <c r="D89" s="122">
        <f>+'critères transversaux'!D13</f>
        <v>0</v>
      </c>
      <c r="E89" s="122">
        <f>+'critères transversaux'!E13</f>
        <v>3</v>
      </c>
      <c r="F89" s="122">
        <f>+'critères transversaux'!F13</f>
        <v>0</v>
      </c>
      <c r="G89" s="122" t="s">
        <v>38</v>
      </c>
      <c r="H89" s="123"/>
      <c r="J89" s="236"/>
    </row>
    <row r="90" spans="2:11" ht="36" x14ac:dyDescent="0.4">
      <c r="B90" s="352"/>
      <c r="C90" s="121" t="str">
        <f>+'critères transversaux'!C14</f>
        <v>A son achèvement, l'étude produira des impacts concrets pour les territoires (les livrables sont-ils placés à disposition du public ? l'étude prévoit-elle la mise en place d'actions pilotes à son achèvement ?).</v>
      </c>
      <c r="D90" s="122">
        <f>+'critères transversaux'!D14</f>
        <v>0</v>
      </c>
      <c r="E90" s="122">
        <f>+'critères transversaux'!E14</f>
        <v>2</v>
      </c>
      <c r="F90" s="122">
        <f>+'critères transversaux'!F14</f>
        <v>0</v>
      </c>
      <c r="G90" s="122" t="s">
        <v>38</v>
      </c>
      <c r="H90" s="123"/>
      <c r="J90" s="236"/>
    </row>
    <row r="91" spans="2:11" x14ac:dyDescent="0.4">
      <c r="C91" s="124"/>
      <c r="D91" s="125"/>
      <c r="E91" s="125"/>
      <c r="F91" s="125"/>
      <c r="G91" s="125"/>
      <c r="H91" s="125"/>
      <c r="J91" s="135"/>
    </row>
    <row r="92" spans="2:11" x14ac:dyDescent="0.4">
      <c r="B92" s="434" t="str">
        <f>+'critères transversaux'!B16</f>
        <v>Total critères transversaux</v>
      </c>
      <c r="C92" s="265" t="str">
        <f>+'critères transversaux'!C16</f>
        <v>Sous-total FEDER sans études avec infrastructure</v>
      </c>
      <c r="D92" s="127" t="str">
        <f>+'critères transversaux'!D16</f>
        <v> </v>
      </c>
      <c r="E92" s="122">
        <f>+SUM(E82:E88)</f>
        <v>21</v>
      </c>
      <c r="F92" s="122">
        <f>+SUM(F82:F88)</f>
        <v>0</v>
      </c>
      <c r="G92" s="127" t="s">
        <v>38</v>
      </c>
      <c r="H92" s="127" t="s">
        <v>38</v>
      </c>
      <c r="J92" s="135"/>
    </row>
    <row r="93" spans="2:11" x14ac:dyDescent="0.4">
      <c r="B93" s="531"/>
      <c r="C93" s="265" t="str">
        <f>+'critères transversaux'!C17</f>
        <v>Sous total FEDER sans études sans infrastructure</v>
      </c>
      <c r="D93" s="127" t="str">
        <f>+'critères transversaux'!D17</f>
        <v> </v>
      </c>
      <c r="E93" s="122">
        <f>+E92-E88</f>
        <v>20</v>
      </c>
      <c r="F93" s="122">
        <f>+F92-F88</f>
        <v>0</v>
      </c>
      <c r="G93" s="127" t="s">
        <v>38</v>
      </c>
      <c r="H93" s="127" t="s">
        <v>38</v>
      </c>
      <c r="J93" s="135"/>
    </row>
    <row r="94" spans="2:11" x14ac:dyDescent="0.4">
      <c r="B94" s="531"/>
      <c r="C94" s="265" t="str">
        <f>+'critères transversaux'!C18</f>
        <v>Sous-total FEDER avec études sans infrastructure</v>
      </c>
      <c r="D94" s="252"/>
      <c r="E94" s="122">
        <f>+SUM(E82:E90)-E88</f>
        <v>25</v>
      </c>
      <c r="F94" s="122">
        <f>+SUM(F82:F90)-F88</f>
        <v>0</v>
      </c>
      <c r="G94" s="128"/>
      <c r="H94" s="128"/>
      <c r="J94" s="135"/>
    </row>
    <row r="95" spans="2:11" x14ac:dyDescent="0.4">
      <c r="B95" s="531"/>
      <c r="C95" s="265" t="str">
        <f>+'critères transversaux'!C19</f>
        <v>Sous total FEDER avec études avec infrastructures</v>
      </c>
      <c r="D95" s="266"/>
      <c r="E95" s="122">
        <f>+SUM(E82:E90)</f>
        <v>26</v>
      </c>
      <c r="F95" s="122">
        <f>+SUM(F82:F90)</f>
        <v>0</v>
      </c>
      <c r="G95" s="129"/>
      <c r="H95" s="129"/>
    </row>
    <row r="96" spans="2:11" x14ac:dyDescent="0.4">
      <c r="B96" s="531"/>
      <c r="C96" s="265" t="str">
        <f>+'critères transversaux'!C20</f>
        <v>Sous-total FSE+ sans études</v>
      </c>
      <c r="D96" s="266"/>
      <c r="E96" s="122">
        <f>+SUM(E82:E87)</f>
        <v>20</v>
      </c>
      <c r="F96" s="122">
        <f>+SUM(F82:F87)</f>
        <v>0</v>
      </c>
      <c r="G96" s="129"/>
      <c r="H96" s="129"/>
    </row>
    <row r="97" spans="2:8" x14ac:dyDescent="0.4">
      <c r="B97" s="435"/>
      <c r="C97" s="265" t="str">
        <f>+'critères transversaux'!C21</f>
        <v>Sous-total FSE+ avec études</v>
      </c>
      <c r="D97" s="266"/>
      <c r="E97" s="122">
        <f>+SUM(E82:E87)+E89+E90</f>
        <v>25</v>
      </c>
      <c r="F97" s="122">
        <f>+SUM(F82:F87)+F89+F90</f>
        <v>0</v>
      </c>
      <c r="G97" s="129"/>
      <c r="H97" s="129"/>
    </row>
    <row r="98" spans="2:8" x14ac:dyDescent="0.4">
      <c r="B98" s="272"/>
      <c r="C98" s="204"/>
      <c r="E98" s="136"/>
      <c r="F98" s="136"/>
    </row>
    <row r="99" spans="2:8" ht="23" x14ac:dyDescent="0.5">
      <c r="B99" s="247" t="s">
        <v>137</v>
      </c>
      <c r="C99" s="224"/>
      <c r="D99" s="219"/>
    </row>
    <row r="101" spans="2:8" ht="36" x14ac:dyDescent="0.4">
      <c r="B101" s="561" t="s">
        <v>313</v>
      </c>
      <c r="C101" s="226" t="s">
        <v>140</v>
      </c>
      <c r="D101" s="226" t="s">
        <v>31</v>
      </c>
      <c r="E101" s="227" t="s">
        <v>141</v>
      </c>
      <c r="F101" s="226" t="s">
        <v>142</v>
      </c>
      <c r="G101" s="227" t="s">
        <v>71</v>
      </c>
      <c r="H101" s="228" t="s">
        <v>35</v>
      </c>
    </row>
    <row r="102" spans="2:8" ht="36" x14ac:dyDescent="0.4">
      <c r="B102" s="562"/>
      <c r="C102" s="264" t="s">
        <v>324</v>
      </c>
      <c r="D102" s="253"/>
      <c r="E102" s="254">
        <v>2</v>
      </c>
      <c r="F102" s="254">
        <f>D102*E102</f>
        <v>0</v>
      </c>
      <c r="G102" s="255"/>
      <c r="H102" s="256"/>
    </row>
    <row r="103" spans="2:8" x14ac:dyDescent="0.4">
      <c r="B103" s="562"/>
      <c r="C103" s="261" t="s">
        <v>325</v>
      </c>
      <c r="D103" s="262"/>
      <c r="E103" s="263">
        <v>2</v>
      </c>
      <c r="F103" s="254">
        <f t="shared" ref="F103" si="0">D103*E103</f>
        <v>0</v>
      </c>
      <c r="G103" s="255"/>
      <c r="H103" s="256"/>
    </row>
    <row r="104" spans="2:8" x14ac:dyDescent="0.4">
      <c r="B104" s="564"/>
      <c r="C104" s="229" t="s">
        <v>78</v>
      </c>
      <c r="D104" s="229"/>
      <c r="E104" s="230"/>
      <c r="F104" s="231">
        <f>SUM(F102:F103)</f>
        <v>0</v>
      </c>
      <c r="G104" s="229"/>
      <c r="H104" s="232"/>
    </row>
    <row r="106" spans="2:8" hidden="1" x14ac:dyDescent="0.4"/>
    <row r="107" spans="2:8" hidden="1" x14ac:dyDescent="0.4"/>
    <row r="108" spans="2:8" hidden="1" x14ac:dyDescent="0.4"/>
    <row r="109" spans="2:8" hidden="1" x14ac:dyDescent="0.4"/>
    <row r="110" spans="2:8" hidden="1" x14ac:dyDescent="0.4"/>
    <row r="111" spans="2:8" hidden="1" x14ac:dyDescent="0.4"/>
    <row r="112" spans="2:8"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4" hidden="1" x14ac:dyDescent="0.4"/>
    <row r="130" spans="2:4" hidden="1" x14ac:dyDescent="0.4"/>
    <row r="131" spans="2:4" hidden="1" x14ac:dyDescent="0.4"/>
    <row r="132" spans="2:4" hidden="1" x14ac:dyDescent="0.4"/>
    <row r="133" spans="2:4" hidden="1" x14ac:dyDescent="0.4"/>
    <row r="134" spans="2:4" hidden="1" x14ac:dyDescent="0.4"/>
    <row r="135" spans="2:4" hidden="1" x14ac:dyDescent="0.4"/>
    <row r="136" spans="2:4" hidden="1" x14ac:dyDescent="0.4"/>
    <row r="137" spans="2:4" hidden="1" x14ac:dyDescent="0.4"/>
    <row r="138" spans="2:4" hidden="1" x14ac:dyDescent="0.4"/>
    <row r="139" spans="2:4" hidden="1" x14ac:dyDescent="0.4"/>
    <row r="140" spans="2:4" hidden="1" x14ac:dyDescent="0.4"/>
    <row r="141" spans="2:4" hidden="1" x14ac:dyDescent="0.4"/>
    <row r="142" spans="2:4" hidden="1" x14ac:dyDescent="0.4"/>
    <row r="143" spans="2:4" x14ac:dyDescent="0.4">
      <c r="B143" s="190" t="s">
        <v>80</v>
      </c>
      <c r="C143" s="191"/>
      <c r="D143" s="128">
        <f>+F104</f>
        <v>0</v>
      </c>
    </row>
    <row r="144" spans="2:4" hidden="1" x14ac:dyDescent="0.4"/>
    <row r="145" spans="2:10" hidden="1" x14ac:dyDescent="0.4"/>
    <row r="146" spans="2:10" s="298" customFormat="1" ht="23" hidden="1" x14ac:dyDescent="0.5"/>
    <row r="147" spans="2:10" s="298" customFormat="1" ht="23" x14ac:dyDescent="0.5">
      <c r="B147" s="247"/>
    </row>
    <row r="148" spans="2:10" s="298" customFormat="1" ht="23" x14ac:dyDescent="0.5">
      <c r="B148" s="247" t="s">
        <v>152</v>
      </c>
    </row>
    <row r="150" spans="2:10" ht="23.5" thickBot="1" x14ac:dyDescent="0.55000000000000004">
      <c r="B150" s="247" t="s">
        <v>153</v>
      </c>
    </row>
    <row r="151" spans="2:10" s="298" customFormat="1" ht="33" hidden="1" customHeight="1" thickBot="1" x14ac:dyDescent="0.55000000000000004">
      <c r="B151" s="247"/>
    </row>
    <row r="152" spans="2:10" ht="36.5" hidden="1" thickBot="1" x14ac:dyDescent="0.45">
      <c r="B152" s="137"/>
      <c r="C152" s="138" t="s">
        <v>69</v>
      </c>
      <c r="D152" s="139" t="e">
        <f>+'critères bonus'!#REF!</f>
        <v>#REF!</v>
      </c>
      <c r="E152" s="524" t="s">
        <v>71</v>
      </c>
      <c r="F152" s="525"/>
      <c r="G152" s="526"/>
      <c r="H152" s="140" t="s">
        <v>35</v>
      </c>
    </row>
    <row r="153" spans="2:10" hidden="1" x14ac:dyDescent="0.4">
      <c r="B153" s="579" t="s">
        <v>154</v>
      </c>
      <c r="C153" s="159" t="e">
        <f>+'critères bonus'!#REF!</f>
        <v>#REF!</v>
      </c>
      <c r="D153" s="142"/>
      <c r="E153" s="470"/>
      <c r="F153" s="471"/>
      <c r="G153" s="472"/>
      <c r="H153" s="143"/>
      <c r="I153" s="234"/>
      <c r="J153" s="234"/>
    </row>
    <row r="154" spans="2:10" hidden="1" x14ac:dyDescent="0.4">
      <c r="B154" s="579"/>
      <c r="C154" s="160" t="e">
        <f>+'critères bonus'!#REF!</f>
        <v>#REF!</v>
      </c>
      <c r="D154" s="145"/>
      <c r="E154" s="522"/>
      <c r="F154" s="522"/>
      <c r="G154" s="522"/>
      <c r="H154" s="146"/>
      <c r="I154" s="234"/>
      <c r="J154" s="234"/>
    </row>
    <row r="155" spans="2:10" hidden="1" x14ac:dyDescent="0.4">
      <c r="B155" s="579"/>
      <c r="C155" s="160" t="e">
        <f>+'critères bonus'!#REF!</f>
        <v>#REF!</v>
      </c>
      <c r="D155" s="145"/>
      <c r="E155" s="522"/>
      <c r="F155" s="522"/>
      <c r="G155" s="522"/>
      <c r="H155" s="146"/>
      <c r="I155" s="234"/>
      <c r="J155" s="234"/>
    </row>
    <row r="156" spans="2:10" ht="18.5" hidden="1" thickBot="1" x14ac:dyDescent="0.45">
      <c r="B156" s="579"/>
      <c r="C156" s="235" t="e">
        <f>+'critères bonus'!#REF!</f>
        <v>#REF!</v>
      </c>
      <c r="D156" s="148"/>
      <c r="E156" s="473"/>
      <c r="F156" s="473"/>
      <c r="G156" s="473"/>
      <c r="H156" s="149"/>
      <c r="I156" s="234"/>
      <c r="J156" s="234"/>
    </row>
    <row r="157" spans="2:10" ht="18.5" hidden="1" thickBot="1" x14ac:dyDescent="0.45">
      <c r="B157" s="580"/>
      <c r="C157" s="150" t="s">
        <v>155</v>
      </c>
      <c r="D157" s="151">
        <f>+SUM(D153:D156)</f>
        <v>0</v>
      </c>
      <c r="E157" s="523"/>
      <c r="F157" s="523"/>
      <c r="G157" s="523"/>
      <c r="H157" s="152"/>
      <c r="I157" s="234"/>
      <c r="J157" s="234"/>
    </row>
    <row r="158" spans="2:10" ht="18.5" hidden="1" thickBot="1" x14ac:dyDescent="0.45">
      <c r="I158" s="234"/>
      <c r="J158" s="234"/>
    </row>
    <row r="159" spans="2:10" ht="18.5" hidden="1" thickBot="1" x14ac:dyDescent="0.45">
      <c r="B159" s="153"/>
      <c r="C159" s="154"/>
      <c r="D159" s="136"/>
      <c r="I159" s="234"/>
      <c r="J159" s="234"/>
    </row>
    <row r="160" spans="2:10" ht="36.5" hidden="1" thickBot="1" x14ac:dyDescent="0.45">
      <c r="B160" s="155"/>
      <c r="C160" s="156" t="s">
        <v>156</v>
      </c>
      <c r="D160" s="139" t="str">
        <f>+'critères bonus'!D8</f>
        <v>Note (0 à 2)</v>
      </c>
      <c r="E160" s="532" t="s">
        <v>71</v>
      </c>
      <c r="F160" s="532"/>
      <c r="G160" s="532"/>
      <c r="H160" s="158" t="s">
        <v>35</v>
      </c>
      <c r="I160" s="234"/>
      <c r="J160" s="234"/>
    </row>
    <row r="161" spans="2:11" hidden="1" x14ac:dyDescent="0.4">
      <c r="B161" s="557" t="s">
        <v>157</v>
      </c>
      <c r="C161" s="159" t="e">
        <f>+'critères bonus'!#REF!</f>
        <v>#REF!</v>
      </c>
      <c r="D161" s="142"/>
      <c r="E161" s="536"/>
      <c r="F161" s="536"/>
      <c r="G161" s="536"/>
      <c r="H161" s="143"/>
      <c r="I161" s="234"/>
      <c r="J161" s="124"/>
    </row>
    <row r="162" spans="2:11" hidden="1" x14ac:dyDescent="0.4">
      <c r="B162" s="558"/>
      <c r="C162" s="160" t="e">
        <f>+'critères bonus'!#REF!</f>
        <v>#REF!</v>
      </c>
      <c r="D162" s="145"/>
      <c r="E162" s="522"/>
      <c r="F162" s="522"/>
      <c r="G162" s="522"/>
      <c r="H162" s="146"/>
      <c r="I162" s="234"/>
      <c r="J162" s="234"/>
    </row>
    <row r="163" spans="2:11" hidden="1" x14ac:dyDescent="0.4">
      <c r="B163" s="558"/>
      <c r="C163" s="160" t="e">
        <f>+'critères bonus'!#REF!</f>
        <v>#REF!</v>
      </c>
      <c r="D163" s="145"/>
      <c r="E163" s="522"/>
      <c r="F163" s="522"/>
      <c r="G163" s="522"/>
      <c r="H163" s="146"/>
      <c r="I163" s="234"/>
      <c r="J163" s="234"/>
    </row>
    <row r="164" spans="2:11" ht="18.5" hidden="1" thickBot="1" x14ac:dyDescent="0.45">
      <c r="B164" s="558"/>
      <c r="C164" s="161" t="e">
        <f>+'critères bonus'!#REF!</f>
        <v>#REF!</v>
      </c>
      <c r="D164" s="162"/>
      <c r="E164" s="537"/>
      <c r="F164" s="537"/>
      <c r="G164" s="537"/>
      <c r="H164" s="163"/>
      <c r="I164" s="234"/>
      <c r="J164" s="234"/>
    </row>
    <row r="165" spans="2:11" ht="18.5" hidden="1" thickBot="1" x14ac:dyDescent="0.45">
      <c r="B165" s="559"/>
      <c r="C165" s="164" t="s">
        <v>158</v>
      </c>
      <c r="D165" s="165">
        <f>+SUM(D161:D164)</f>
        <v>0</v>
      </c>
      <c r="E165" s="538"/>
      <c r="F165" s="538"/>
      <c r="G165" s="538"/>
      <c r="H165" s="166"/>
      <c r="I165" s="234"/>
      <c r="J165" s="234"/>
    </row>
    <row r="166" spans="2:11" ht="18.5" hidden="1" thickBot="1" x14ac:dyDescent="0.45">
      <c r="B166" s="153"/>
      <c r="C166" s="154"/>
      <c r="D166" s="136"/>
      <c r="I166" s="234"/>
      <c r="J166" s="234"/>
    </row>
    <row r="167" spans="2:11" ht="36.5" thickBot="1" x14ac:dyDescent="0.45">
      <c r="B167" s="167"/>
      <c r="C167" s="168" t="s">
        <v>69</v>
      </c>
      <c r="D167" s="169" t="s">
        <v>70</v>
      </c>
      <c r="E167" s="460" t="s">
        <v>71</v>
      </c>
      <c r="F167" s="460"/>
      <c r="G167" s="460"/>
      <c r="H167" s="170" t="s">
        <v>35</v>
      </c>
      <c r="I167" s="234"/>
      <c r="J167" s="234"/>
    </row>
    <row r="168" spans="2:11" ht="54" x14ac:dyDescent="0.4">
      <c r="B168" s="554" t="s">
        <v>72</v>
      </c>
      <c r="C168"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8" s="171"/>
      <c r="E168" s="172"/>
      <c r="F168" s="173"/>
      <c r="G168" s="174"/>
      <c r="H168" s="175"/>
      <c r="I168" s="234"/>
      <c r="J168" s="301"/>
    </row>
    <row r="169" spans="2:11" ht="90" x14ac:dyDescent="0.4">
      <c r="B169" s="555"/>
      <c r="C169"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9" s="176"/>
      <c r="E169" s="177"/>
      <c r="F169" s="178"/>
      <c r="G169" s="179"/>
      <c r="H169" s="180"/>
      <c r="I169" s="234"/>
      <c r="J169" s="301"/>
    </row>
    <row r="170" spans="2:11" ht="36" x14ac:dyDescent="0.4">
      <c r="B170" s="555"/>
      <c r="C170" s="160" t="str">
        <f>+'critères bonus'!C12</f>
        <v>Le projet anticipe ses retombées économiques, sociales et environnementales (analyses, études). Cette notation s'effectue sur 1 point.</v>
      </c>
      <c r="D170" s="181"/>
      <c r="E170" s="461"/>
      <c r="F170" s="462"/>
      <c r="G170" s="463"/>
      <c r="H170" s="182"/>
      <c r="I170" s="234"/>
    </row>
    <row r="171" spans="2:11" ht="36.5" thickBot="1" x14ac:dyDescent="0.45">
      <c r="B171" s="555"/>
      <c r="C171" s="147" t="str">
        <f>+'critères bonus'!C13</f>
        <v>Le projet contribue directement ou indirectement à la création d'un ou plusieurs emplois sur le territoire guadeloupéen.  Cette notation s'effectue sur 1 point.</v>
      </c>
      <c r="D171" s="183"/>
      <c r="E171" s="464"/>
      <c r="F171" s="465"/>
      <c r="G171" s="466"/>
      <c r="H171" s="184"/>
      <c r="I171" s="238"/>
      <c r="J171" s="124"/>
      <c r="K171" s="234"/>
    </row>
    <row r="172" spans="2:11" ht="18.5" thickBot="1" x14ac:dyDescent="0.45">
      <c r="B172" s="556"/>
      <c r="C172" s="185" t="s">
        <v>184</v>
      </c>
      <c r="D172" s="186">
        <f>+SUM(D168:D171)</f>
        <v>0</v>
      </c>
      <c r="E172" s="467"/>
      <c r="F172" s="467"/>
      <c r="G172" s="467"/>
      <c r="H172" s="187"/>
    </row>
    <row r="174" spans="2:11" x14ac:dyDescent="0.4">
      <c r="B174" s="369" t="s">
        <v>223</v>
      </c>
      <c r="C174" s="191"/>
      <c r="D174" s="128">
        <f>+D172+D165+D157</f>
        <v>0</v>
      </c>
    </row>
    <row r="176" spans="2:11" hidden="1" x14ac:dyDescent="0.4"/>
    <row r="177" spans="2:13" ht="23" x14ac:dyDescent="0.5">
      <c r="B177" s="247" t="s">
        <v>161</v>
      </c>
    </row>
    <row r="178" spans="2:13" ht="18.5" thickBot="1" x14ac:dyDescent="0.45">
      <c r="B178" s="273"/>
    </row>
    <row r="179" spans="2:13" ht="36" x14ac:dyDescent="0.4">
      <c r="B179" s="241"/>
      <c r="C179" s="274" t="s">
        <v>69</v>
      </c>
      <c r="D179" s="274" t="s">
        <v>163</v>
      </c>
      <c r="E179" s="592" t="s">
        <v>71</v>
      </c>
      <c r="F179" s="593"/>
      <c r="G179" s="594"/>
      <c r="H179" s="275" t="s">
        <v>35</v>
      </c>
    </row>
    <row r="180" spans="2:13" x14ac:dyDescent="0.4">
      <c r="B180" s="584" t="s">
        <v>313</v>
      </c>
      <c r="C180" s="276" t="s">
        <v>287</v>
      </c>
      <c r="D180" s="145"/>
      <c r="E180" s="585"/>
      <c r="F180" s="586"/>
      <c r="G180" s="587"/>
      <c r="H180" s="277"/>
      <c r="I180" s="273"/>
      <c r="J180" s="273"/>
      <c r="K180" s="273"/>
      <c r="L180" s="273"/>
      <c r="M180" s="273"/>
    </row>
    <row r="181" spans="2:13" x14ac:dyDescent="0.4">
      <c r="B181" s="564"/>
      <c r="C181" s="280" t="s">
        <v>78</v>
      </c>
      <c r="D181" s="281">
        <f>+SUM(D180:D180)</f>
        <v>0</v>
      </c>
      <c r="E181" s="588"/>
      <c r="F181" s="588"/>
      <c r="G181" s="588"/>
      <c r="H181" s="282"/>
    </row>
    <row r="183" spans="2:13" x14ac:dyDescent="0.4">
      <c r="B183" s="190" t="s">
        <v>165</v>
      </c>
      <c r="C183" s="191"/>
      <c r="D183" s="128">
        <f>+D181</f>
        <v>0</v>
      </c>
    </row>
    <row r="185" spans="2:13" hidden="1" x14ac:dyDescent="0.4"/>
    <row r="186" spans="2:13" hidden="1" x14ac:dyDescent="0.4"/>
    <row r="187" spans="2:13" hidden="1" x14ac:dyDescent="0.4"/>
    <row r="188" spans="2:13" hidden="1" x14ac:dyDescent="0.4"/>
    <row r="189" spans="2:13" hidden="1" x14ac:dyDescent="0.4"/>
    <row r="190" spans="2:13" hidden="1" x14ac:dyDescent="0.4"/>
    <row r="191" spans="2:13" hidden="1" x14ac:dyDescent="0.4"/>
    <row r="192" spans="2:13"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3" hidden="1" x14ac:dyDescent="0.4"/>
    <row r="258" spans="2:3" hidden="1" x14ac:dyDescent="0.4"/>
    <row r="259" spans="2:3" hidden="1" x14ac:dyDescent="0.4"/>
    <row r="260" spans="2:3" hidden="1" x14ac:dyDescent="0.4"/>
    <row r="261" spans="2:3" hidden="1" x14ac:dyDescent="0.4"/>
    <row r="262" spans="2:3" hidden="1" x14ac:dyDescent="0.4"/>
    <row r="263" spans="2:3" hidden="1" x14ac:dyDescent="0.4"/>
    <row r="264" spans="2:3" hidden="1" x14ac:dyDescent="0.4"/>
    <row r="265" spans="2:3" hidden="1" x14ac:dyDescent="0.4"/>
    <row r="266" spans="2:3" hidden="1" x14ac:dyDescent="0.4"/>
    <row r="267" spans="2:3" hidden="1" x14ac:dyDescent="0.4"/>
    <row r="268" spans="2:3" hidden="1" x14ac:dyDescent="0.4"/>
    <row r="269" spans="2:3" hidden="1" x14ac:dyDescent="0.4"/>
    <row r="270" spans="2:3" hidden="1" x14ac:dyDescent="0.4"/>
    <row r="272" spans="2:3" x14ac:dyDescent="0.4">
      <c r="B272" s="369" t="s">
        <v>167</v>
      </c>
      <c r="C272" s="191"/>
    </row>
    <row r="273" spans="2:4" x14ac:dyDescent="0.4">
      <c r="B273" s="370" t="s">
        <v>52</v>
      </c>
      <c r="C273" s="371"/>
      <c r="D273" s="372">
        <f>+F92</f>
        <v>0</v>
      </c>
    </row>
    <row r="274" spans="2:4" x14ac:dyDescent="0.4">
      <c r="B274" s="370" t="s">
        <v>53</v>
      </c>
      <c r="C274" s="371"/>
      <c r="D274" s="372">
        <f>+F93</f>
        <v>0</v>
      </c>
    </row>
    <row r="275" spans="2:4" x14ac:dyDescent="0.4">
      <c r="B275" s="370" t="s">
        <v>54</v>
      </c>
      <c r="C275" s="371"/>
      <c r="D275" s="372">
        <f>+F94</f>
        <v>0</v>
      </c>
    </row>
    <row r="276" spans="2:4" x14ac:dyDescent="0.4">
      <c r="B276" s="370" t="s">
        <v>55</v>
      </c>
      <c r="C276" s="371"/>
      <c r="D276" s="372">
        <f>+F95</f>
        <v>0</v>
      </c>
    </row>
    <row r="277" spans="2:4" x14ac:dyDescent="0.4">
      <c r="B277" s="369" t="s">
        <v>168</v>
      </c>
      <c r="C277" s="191"/>
      <c r="D277" s="372">
        <f>+D143</f>
        <v>0</v>
      </c>
    </row>
    <row r="278" spans="2:4" x14ac:dyDescent="0.4">
      <c r="B278" s="480" t="s">
        <v>159</v>
      </c>
      <c r="C278" s="481"/>
      <c r="D278" s="128">
        <f>+D174</f>
        <v>0</v>
      </c>
    </row>
    <row r="279" spans="2:4" x14ac:dyDescent="0.4">
      <c r="B279" s="190" t="s">
        <v>165</v>
      </c>
      <c r="C279" s="191"/>
      <c r="D279" s="128">
        <f>+D183</f>
        <v>0</v>
      </c>
    </row>
    <row r="280" spans="2:4" x14ac:dyDescent="0.4">
      <c r="B280" s="373" t="s">
        <v>169</v>
      </c>
      <c r="C280" s="239"/>
      <c r="D280" s="128">
        <f>+D279+D278</f>
        <v>0</v>
      </c>
    </row>
    <row r="281" spans="2:4" x14ac:dyDescent="0.4">
      <c r="B281" s="373" t="s">
        <v>170</v>
      </c>
      <c r="C281" s="239"/>
    </row>
    <row r="282" spans="2:4" x14ac:dyDescent="0.4">
      <c r="B282" s="370" t="s">
        <v>52</v>
      </c>
      <c r="C282" s="371"/>
      <c r="D282" s="354">
        <f>+D273+D277</f>
        <v>0</v>
      </c>
    </row>
    <row r="283" spans="2:4" x14ac:dyDescent="0.4">
      <c r="B283" s="370" t="s">
        <v>53</v>
      </c>
      <c r="C283" s="371"/>
      <c r="D283" s="354">
        <f t="shared" ref="D283:D285" si="1">+D274+D278</f>
        <v>0</v>
      </c>
    </row>
    <row r="284" spans="2:4" x14ac:dyDescent="0.4">
      <c r="B284" s="370" t="s">
        <v>54</v>
      </c>
      <c r="C284" s="371"/>
      <c r="D284" s="354">
        <f t="shared" si="1"/>
        <v>0</v>
      </c>
    </row>
    <row r="285" spans="2:4" x14ac:dyDescent="0.4">
      <c r="B285" s="370" t="s">
        <v>55</v>
      </c>
      <c r="C285" s="371"/>
      <c r="D285" s="354">
        <f t="shared" si="1"/>
        <v>0</v>
      </c>
    </row>
    <row r="286" spans="2:4" x14ac:dyDescent="0.4">
      <c r="B286" s="373" t="s">
        <v>171</v>
      </c>
      <c r="C286" s="239"/>
    </row>
    <row r="287" spans="2:4" x14ac:dyDescent="0.4">
      <c r="B287" s="370" t="s">
        <v>52</v>
      </c>
      <c r="C287" s="371"/>
      <c r="D287" s="354">
        <f>+D282+D280</f>
        <v>0</v>
      </c>
    </row>
    <row r="288" spans="2:4" x14ac:dyDescent="0.4">
      <c r="B288" s="370" t="s">
        <v>53</v>
      </c>
      <c r="C288" s="371"/>
      <c r="D288" s="354">
        <f t="shared" ref="D288:D290" si="2">+D283+D281</f>
        <v>0</v>
      </c>
    </row>
    <row r="289" spans="2:5" x14ac:dyDescent="0.4">
      <c r="B289" s="370" t="s">
        <v>54</v>
      </c>
      <c r="C289" s="371"/>
      <c r="D289" s="354">
        <f t="shared" si="2"/>
        <v>0</v>
      </c>
    </row>
    <row r="290" spans="2:5" x14ac:dyDescent="0.4">
      <c r="B290" s="370" t="s">
        <v>55</v>
      </c>
      <c r="C290" s="371"/>
      <c r="D290" s="354">
        <f t="shared" si="2"/>
        <v>0</v>
      </c>
    </row>
    <row r="292" spans="2:5" x14ac:dyDescent="0.4">
      <c r="B292" s="455" t="s">
        <v>83</v>
      </c>
      <c r="C292" s="456"/>
      <c r="D292" s="457"/>
      <c r="E292" s="194">
        <f>+SUM(D282:D285)</f>
        <v>0</v>
      </c>
    </row>
    <row r="293" spans="2:5" ht="36" x14ac:dyDescent="0.4">
      <c r="B293" s="193" t="s">
        <v>84</v>
      </c>
      <c r="C293" s="458" t="s">
        <v>85</v>
      </c>
      <c r="D293" s="459"/>
      <c r="E293" s="195" t="s">
        <v>86</v>
      </c>
    </row>
    <row r="294" spans="2:5" x14ac:dyDescent="0.4">
      <c r="B294" s="548" t="s">
        <v>87</v>
      </c>
      <c r="C294" s="196" t="str">
        <f>+'critères bonus'!C25</f>
        <v>FEDER sans études avec infrastructure : la note hors bonification est inférieure ou égale à  21 sur 84 max</v>
      </c>
      <c r="D294" s="197"/>
      <c r="E294" s="198"/>
    </row>
    <row r="295" spans="2:5" x14ac:dyDescent="0.4">
      <c r="B295" s="549"/>
      <c r="C295" s="199" t="str">
        <f>+'critères bonus'!C26</f>
        <v>FEDER sans études sans infrastructure : la note hors bonification est inférieure ou égale à 20 sur 80 max</v>
      </c>
      <c r="D295" s="200"/>
      <c r="E295" s="201"/>
    </row>
    <row r="296" spans="2:5" x14ac:dyDescent="0.4">
      <c r="B296" s="549"/>
      <c r="C296" s="199" t="str">
        <f>+'critères bonus'!C27</f>
        <v>FEDER avec études sans infrastructure : la note hors bonification est inférieure ou égale à 25 sur 100 max</v>
      </c>
      <c r="D296" s="200"/>
      <c r="E296" s="201"/>
    </row>
    <row r="297" spans="2:5" x14ac:dyDescent="0.4">
      <c r="B297" s="550"/>
      <c r="C297" s="199" t="str">
        <f>+'critères bonus'!C28</f>
        <v>FEDER avec études avec infrastructures : la note hors bonification est inférieure ou égale à 26 sur 104 max</v>
      </c>
      <c r="D297" s="200"/>
      <c r="E297" s="201"/>
    </row>
    <row r="298" spans="2:5" x14ac:dyDescent="0.4">
      <c r="B298" s="548" t="s">
        <v>92</v>
      </c>
      <c r="C298" s="199" t="str">
        <f>+'critères bonus'!C29</f>
        <v>FEDER sans études avec infrastructure : la note hors bonification est comprise entre 22 et 42 sur 84 max</v>
      </c>
      <c r="D298" s="200"/>
      <c r="E298" s="201"/>
    </row>
    <row r="299" spans="2:5" x14ac:dyDescent="0.4">
      <c r="B299" s="549"/>
      <c r="C299" s="199" t="str">
        <f>+'critères bonus'!C30</f>
        <v>FEDER sans études sans infrastructure : la note hors bonification est comprise entre 21 et 40 sur 80 max</v>
      </c>
      <c r="D299" s="200"/>
      <c r="E299" s="201"/>
    </row>
    <row r="300" spans="2:5" x14ac:dyDescent="0.4">
      <c r="B300" s="549"/>
      <c r="C300" s="199" t="str">
        <f>+'critères bonus'!C31</f>
        <v>FEDER avec études sans infrastructure : la note hors bonification  est comprise entre 26 et 50 sur 100 max</v>
      </c>
      <c r="D300" s="200"/>
      <c r="E300" s="201"/>
    </row>
    <row r="301" spans="2:5" x14ac:dyDescent="0.4">
      <c r="B301" s="550"/>
      <c r="C301" s="199" t="str">
        <f>+'critères bonus'!C32</f>
        <v>FEDER avec études avec infrastructures : la note hors bonification  est comprise entre 27 et 52 sur 104 max</v>
      </c>
      <c r="D301" s="200"/>
      <c r="E301" s="201"/>
    </row>
    <row r="302" spans="2:5" x14ac:dyDescent="0.4">
      <c r="B302" s="551" t="s">
        <v>97</v>
      </c>
      <c r="C302" s="196" t="str">
        <f>+'critères bonus'!C33</f>
        <v>FEDER sans études avec infrastructure : la note hors bonification est supérieure ou égale à 43 sur 84 max</v>
      </c>
      <c r="D302" s="197"/>
      <c r="E302" s="202"/>
    </row>
    <row r="303" spans="2:5" x14ac:dyDescent="0.4">
      <c r="B303" s="552"/>
      <c r="C303" s="199" t="str">
        <f>+'critères bonus'!C34</f>
        <v>FEDER sans études sans infrastructure : la note hors bonification est supérieure ou égale à 41 sur 80 max</v>
      </c>
      <c r="D303" s="200"/>
      <c r="E303" s="129"/>
    </row>
    <row r="304" spans="2:5" x14ac:dyDescent="0.4">
      <c r="B304" s="552"/>
      <c r="C304" s="199" t="str">
        <f>+'critères bonus'!C35</f>
        <v>FEDER avec études sans infrastructure : la note hors bonification est supérieure ou égale à 51 sur 100 max</v>
      </c>
      <c r="D304" s="200"/>
      <c r="E304" s="129"/>
    </row>
    <row r="305" spans="2:8" x14ac:dyDescent="0.4">
      <c r="B305" s="553"/>
      <c r="C305" s="199" t="str">
        <f>+'critères bonus'!C36</f>
        <v>FEDER avec études avec infrastructures : la note hors bonification est supérieure ou égale à 53 sur 104 max</v>
      </c>
      <c r="D305" s="200"/>
      <c r="E305" s="129"/>
    </row>
    <row r="306" spans="2:8" x14ac:dyDescent="0.4">
      <c r="B306" s="203"/>
      <c r="H306" s="135"/>
    </row>
    <row r="307" spans="2:8" x14ac:dyDescent="0.4">
      <c r="B307" s="203"/>
      <c r="C307" s="204"/>
      <c r="D307" s="136"/>
      <c r="E307" s="136"/>
      <c r="F307" s="136"/>
    </row>
    <row r="308" spans="2:8" x14ac:dyDescent="0.4">
      <c r="B308" s="544" t="s">
        <v>102</v>
      </c>
      <c r="C308" s="547"/>
      <c r="D308" s="547"/>
      <c r="E308" s="547"/>
      <c r="F308" s="547"/>
      <c r="G308" s="547"/>
      <c r="H308" s="547"/>
    </row>
    <row r="309" spans="2:8" x14ac:dyDescent="0.4">
      <c r="B309" s="545"/>
      <c r="C309" s="547"/>
      <c r="D309" s="547"/>
      <c r="E309" s="547"/>
      <c r="F309" s="547"/>
      <c r="G309" s="547"/>
      <c r="H309" s="547"/>
    </row>
    <row r="310" spans="2:8" x14ac:dyDescent="0.4">
      <c r="B310" s="545"/>
      <c r="C310" s="547"/>
      <c r="D310" s="547"/>
      <c r="E310" s="547"/>
      <c r="F310" s="547"/>
      <c r="G310" s="547"/>
      <c r="H310" s="547"/>
    </row>
    <row r="311" spans="2:8" x14ac:dyDescent="0.4">
      <c r="B311" s="545"/>
      <c r="C311" s="547"/>
      <c r="D311" s="547"/>
      <c r="E311" s="547"/>
      <c r="F311" s="547"/>
      <c r="G311" s="547"/>
      <c r="H311" s="547"/>
    </row>
    <row r="312" spans="2:8" x14ac:dyDescent="0.4">
      <c r="B312" s="546"/>
      <c r="C312" s="547"/>
      <c r="D312" s="547"/>
      <c r="E312" s="547"/>
      <c r="F312" s="547"/>
      <c r="G312" s="547"/>
      <c r="H312" s="547"/>
    </row>
    <row r="313" spans="2:8" x14ac:dyDescent="0.4">
      <c r="C313" s="204"/>
      <c r="D313" s="136"/>
      <c r="E313" s="136"/>
      <c r="F313" s="136"/>
    </row>
    <row r="314" spans="2:8" x14ac:dyDescent="0.4">
      <c r="C314" s="204"/>
      <c r="D314" s="136"/>
      <c r="E314" s="136"/>
      <c r="F314" s="136"/>
    </row>
    <row r="315" spans="2:8" x14ac:dyDescent="0.4">
      <c r="B315" s="205" t="s">
        <v>103</v>
      </c>
      <c r="C315" s="542"/>
      <c r="D315" s="542"/>
      <c r="E315" s="542"/>
      <c r="F315" s="542"/>
      <c r="G315" s="542"/>
      <c r="H315" s="542"/>
    </row>
    <row r="316" spans="2:8" x14ac:dyDescent="0.4">
      <c r="B316" s="205" t="s">
        <v>104</v>
      </c>
      <c r="C316" s="542"/>
      <c r="D316" s="542"/>
      <c r="E316" s="542"/>
      <c r="F316" s="542"/>
      <c r="G316" s="542"/>
      <c r="H316" s="542"/>
    </row>
    <row r="317" spans="2:8" x14ac:dyDescent="0.4">
      <c r="B317" s="205" t="s">
        <v>105</v>
      </c>
      <c r="C317" s="542"/>
      <c r="D317" s="542"/>
      <c r="E317" s="542"/>
      <c r="F317" s="542"/>
      <c r="G317" s="542"/>
      <c r="H317" s="542"/>
    </row>
    <row r="318" spans="2:8" x14ac:dyDescent="0.4">
      <c r="B318" s="205" t="s">
        <v>106</v>
      </c>
      <c r="C318" s="542"/>
      <c r="D318" s="542"/>
      <c r="E318" s="542"/>
      <c r="F318" s="542"/>
      <c r="G318" s="542"/>
      <c r="H318" s="542"/>
    </row>
    <row r="319" spans="2:8" x14ac:dyDescent="0.4">
      <c r="B319" s="205" t="s">
        <v>107</v>
      </c>
      <c r="C319" s="542"/>
      <c r="D319" s="542"/>
      <c r="E319" s="542"/>
      <c r="F319" s="542"/>
      <c r="G319" s="542"/>
      <c r="H319" s="542"/>
    </row>
    <row r="320" spans="2:8" x14ac:dyDescent="0.4">
      <c r="B320" s="205" t="s">
        <v>108</v>
      </c>
      <c r="C320" s="542"/>
      <c r="D320" s="542"/>
      <c r="E320" s="542"/>
      <c r="F320" s="542"/>
      <c r="G320" s="542"/>
      <c r="H320" s="542"/>
    </row>
    <row r="321" spans="2:8" x14ac:dyDescent="0.4">
      <c r="B321" s="206" t="s">
        <v>109</v>
      </c>
      <c r="C321" s="543" t="s">
        <v>110</v>
      </c>
      <c r="D321" s="543"/>
      <c r="E321" s="543"/>
      <c r="F321" s="543"/>
      <c r="G321" s="543"/>
      <c r="H321" s="543"/>
    </row>
    <row r="322" spans="2:8" x14ac:dyDescent="0.4">
      <c r="B322" s="205" t="s">
        <v>111</v>
      </c>
      <c r="C322" s="542"/>
      <c r="D322" s="542"/>
      <c r="E322" s="542"/>
      <c r="F322" s="542"/>
      <c r="G322" s="542"/>
      <c r="H322" s="542"/>
    </row>
  </sheetData>
  <mergeCells count="96">
    <mergeCell ref="C322:H322"/>
    <mergeCell ref="C317:H317"/>
    <mergeCell ref="C318:H318"/>
    <mergeCell ref="C319:H319"/>
    <mergeCell ref="C320:H320"/>
    <mergeCell ref="C321:H321"/>
    <mergeCell ref="B302:B305"/>
    <mergeCell ref="B308:B312"/>
    <mergeCell ref="C308:H312"/>
    <mergeCell ref="C315:H315"/>
    <mergeCell ref="C316:H316"/>
    <mergeCell ref="B278:C278"/>
    <mergeCell ref="B292:D292"/>
    <mergeCell ref="C293:D293"/>
    <mergeCell ref="B294:B297"/>
    <mergeCell ref="B298:B301"/>
    <mergeCell ref="E167:G167"/>
    <mergeCell ref="B168:B172"/>
    <mergeCell ref="E170:G170"/>
    <mergeCell ref="E171:G171"/>
    <mergeCell ref="E172:G172"/>
    <mergeCell ref="E160:G160"/>
    <mergeCell ref="B161:B165"/>
    <mergeCell ref="E161:G161"/>
    <mergeCell ref="E162:G162"/>
    <mergeCell ref="E163:G163"/>
    <mergeCell ref="E164:G164"/>
    <mergeCell ref="E165:G165"/>
    <mergeCell ref="E152:G152"/>
    <mergeCell ref="B153:B157"/>
    <mergeCell ref="E153:G153"/>
    <mergeCell ref="E154:G154"/>
    <mergeCell ref="E155:G155"/>
    <mergeCell ref="E156:G156"/>
    <mergeCell ref="E157:G157"/>
    <mergeCell ref="D55:H55"/>
    <mergeCell ref="B101:B104"/>
    <mergeCell ref="C43:H43"/>
    <mergeCell ref="C44:H44"/>
    <mergeCell ref="C80:C81"/>
    <mergeCell ref="D80:D81"/>
    <mergeCell ref="E80:E81"/>
    <mergeCell ref="F80:F81"/>
    <mergeCell ref="G80:G81"/>
    <mergeCell ref="H80:H81"/>
    <mergeCell ref="D58:H58"/>
    <mergeCell ref="B92:B97"/>
    <mergeCell ref="A6:B6"/>
    <mergeCell ref="B22:B40"/>
    <mergeCell ref="C22:H22"/>
    <mergeCell ref="C23:H23"/>
    <mergeCell ref="C24:H24"/>
    <mergeCell ref="C25:H25"/>
    <mergeCell ref="C26:H26"/>
    <mergeCell ref="C40:H40"/>
    <mergeCell ref="C35:H35"/>
    <mergeCell ref="C36:H36"/>
    <mergeCell ref="C37:H37"/>
    <mergeCell ref="C38:H38"/>
    <mergeCell ref="C39:H39"/>
    <mergeCell ref="A9:B9"/>
    <mergeCell ref="C9:H9"/>
    <mergeCell ref="C27:H27"/>
    <mergeCell ref="A2:H2"/>
    <mergeCell ref="A4:B4"/>
    <mergeCell ref="C4:H4"/>
    <mergeCell ref="A5:B5"/>
    <mergeCell ref="C5:H5"/>
    <mergeCell ref="B41:B42"/>
    <mergeCell ref="C33:H33"/>
    <mergeCell ref="C34:H34"/>
    <mergeCell ref="B11:H11"/>
    <mergeCell ref="A13:H14"/>
    <mergeCell ref="C28:H28"/>
    <mergeCell ref="C29:H29"/>
    <mergeCell ref="C30:H30"/>
    <mergeCell ref="C31:H31"/>
    <mergeCell ref="C32:H32"/>
    <mergeCell ref="C41:H41"/>
    <mergeCell ref="C42:H42"/>
    <mergeCell ref="E179:G179"/>
    <mergeCell ref="E180:G180"/>
    <mergeCell ref="B180:B181"/>
    <mergeCell ref="E181:G181"/>
    <mergeCell ref="C6:H6"/>
    <mergeCell ref="B53:B59"/>
    <mergeCell ref="C53:C59"/>
    <mergeCell ref="D53:H53"/>
    <mergeCell ref="D54:H54"/>
    <mergeCell ref="D56:H56"/>
    <mergeCell ref="D57:H57"/>
    <mergeCell ref="D59:H59"/>
    <mergeCell ref="A7:B7"/>
    <mergeCell ref="C7:H7"/>
    <mergeCell ref="A8:B8"/>
    <mergeCell ref="C8:H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E2FB6-9C9A-47D8-81E7-1022C0F7F3C8}">
  <sheetPr>
    <tabColor rgb="FFFFFF00"/>
  </sheetPr>
  <dimension ref="A1:K320"/>
  <sheetViews>
    <sheetView showGridLines="0" zoomScale="55" zoomScaleNormal="55" workbookViewId="0">
      <selection activeCell="A173" sqref="A173:XFD173"/>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17.54296875" style="115" customWidth="1"/>
    <col min="5" max="5" width="18.1796875" style="115" customWidth="1"/>
    <col min="6" max="6" width="14.7265625" style="115" customWidth="1"/>
    <col min="7" max="7" width="15.7265625" style="115" customWidth="1"/>
    <col min="8" max="8" width="27.5429687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47.5" customHeight="1" x14ac:dyDescent="0.4">
      <c r="A6" s="482" t="s">
        <v>240</v>
      </c>
      <c r="B6" s="483"/>
      <c r="C6" s="636" t="s">
        <v>241</v>
      </c>
      <c r="D6" s="636"/>
      <c r="E6" s="636"/>
      <c r="F6" s="636"/>
      <c r="G6" s="636"/>
      <c r="H6" s="636"/>
    </row>
    <row r="7" spans="1:8" ht="55.5" customHeight="1" x14ac:dyDescent="0.4">
      <c r="A7" s="482" t="s">
        <v>326</v>
      </c>
      <c r="B7" s="483"/>
      <c r="C7" s="636" t="s">
        <v>327</v>
      </c>
      <c r="D7" s="636"/>
      <c r="E7" s="636"/>
      <c r="F7" s="636"/>
      <c r="G7" s="636"/>
      <c r="H7" s="636"/>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298" customFormat="1" ht="23" x14ac:dyDescent="0.5">
      <c r="B18" s="247" t="s">
        <v>328</v>
      </c>
      <c r="C18" s="248"/>
      <c r="D18" s="303"/>
      <c r="E18" s="303"/>
      <c r="F18" s="303"/>
      <c r="G18" s="319"/>
      <c r="H18" s="304"/>
    </row>
    <row r="19" spans="2:8" s="298" customFormat="1" ht="23" x14ac:dyDescent="0.5">
      <c r="B19" s="247"/>
      <c r="C19" s="248"/>
      <c r="D19" s="303"/>
      <c r="E19" s="303"/>
      <c r="F19" s="303"/>
      <c r="G19" s="319"/>
      <c r="H19" s="304"/>
    </row>
    <row r="20" spans="2:8" s="298" customFormat="1" ht="23" x14ac:dyDescent="0.5">
      <c r="B20" s="249" t="s">
        <v>124</v>
      </c>
      <c r="C20" s="248"/>
      <c r="D20" s="303"/>
      <c r="E20" s="303"/>
      <c r="F20" s="303"/>
      <c r="G20" s="304"/>
      <c r="H20" s="304"/>
    </row>
    <row r="21" spans="2:8" s="298" customFormat="1" ht="23" x14ac:dyDescent="0.5">
      <c r="B21" s="249"/>
      <c r="C21" s="248"/>
      <c r="D21" s="303"/>
      <c r="E21" s="303"/>
      <c r="F21" s="303"/>
      <c r="G21" s="304"/>
      <c r="H21" s="304"/>
    </row>
    <row r="22" spans="2:8" ht="51.75" customHeight="1" x14ac:dyDescent="0.4">
      <c r="B22" s="574"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70.5" customHeight="1" x14ac:dyDescent="0.4">
      <c r="B23" s="575"/>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64.5" customHeight="1" x14ac:dyDescent="0.4">
      <c r="B24" s="575"/>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89.25" customHeight="1" x14ac:dyDescent="0.4">
      <c r="B25" s="575"/>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93" customHeight="1" x14ac:dyDescent="0.4">
      <c r="B26" s="575"/>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87" customHeight="1" x14ac:dyDescent="0.4">
      <c r="B27" s="575"/>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94.5" customHeight="1" x14ac:dyDescent="0.4">
      <c r="B28" s="575"/>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105" customHeight="1" x14ac:dyDescent="0.4">
      <c r="B29" s="575"/>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82.5" customHeight="1" x14ac:dyDescent="0.4">
      <c r="B30" s="575"/>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80.25" customHeight="1" x14ac:dyDescent="0.4">
      <c r="B31" s="575"/>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75"/>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8" ht="153" customHeight="1" x14ac:dyDescent="0.4">
      <c r="B33" s="575"/>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8" ht="64.5" customHeight="1" x14ac:dyDescent="0.4">
      <c r="B34" s="575"/>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8" ht="106.5" customHeight="1" x14ac:dyDescent="0.4">
      <c r="B35" s="575"/>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8" ht="87" customHeight="1" x14ac:dyDescent="0.4">
      <c r="B36" s="575"/>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8" ht="66.75" customHeight="1" x14ac:dyDescent="0.4">
      <c r="B37" s="575"/>
      <c r="C37" s="576" t="str">
        <f>+'Critères d''éligibilité socle'!C20</f>
        <v>L'opération respecte le principe d'éligibilité géographique conformément aux articles 63 et suivants du règlement (UE) n°2021/1060.</v>
      </c>
      <c r="D37" s="577"/>
      <c r="E37" s="577"/>
      <c r="F37" s="577"/>
      <c r="G37" s="577"/>
      <c r="H37" s="578"/>
    </row>
    <row r="38" spans="2:8" ht="177" customHeight="1" x14ac:dyDescent="0.4">
      <c r="B38" s="575"/>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8" ht="174" customHeight="1" x14ac:dyDescent="0.4">
      <c r="B39" s="575"/>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8" ht="45.75" customHeight="1" x14ac:dyDescent="0.4">
      <c r="B40" s="575"/>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8" ht="22.5" customHeight="1" x14ac:dyDescent="0.4">
      <c r="B41" s="575" t="s">
        <v>21</v>
      </c>
      <c r="C41" s="576" t="str">
        <f>+'Critères d''éligibilité socle'!C24</f>
        <v>L'opération est conforme aux champs d'intervention du FEDER définis à l'article 5 du règlement (UE) n°2021/1058.</v>
      </c>
      <c r="D41" s="577"/>
      <c r="E41" s="577"/>
      <c r="F41" s="577"/>
      <c r="G41" s="577"/>
      <c r="H41" s="578"/>
    </row>
    <row r="42" spans="2:8" x14ac:dyDescent="0.4">
      <c r="B42" s="575"/>
      <c r="C42" s="576" t="str">
        <f>+'Critères d''éligibilité socle'!C25</f>
        <v>L'opération est conforme aux exclusions du champs d'intervention du FEDER définies à l'article 7 du règlement (UE) n°2021/1058.</v>
      </c>
      <c r="D42" s="577"/>
      <c r="E42" s="577"/>
      <c r="F42" s="577"/>
      <c r="G42" s="577"/>
      <c r="H42" s="578"/>
    </row>
    <row r="43" spans="2:8" x14ac:dyDescent="0.4">
      <c r="B43" s="293" t="s">
        <v>24</v>
      </c>
      <c r="C43" s="576" t="str">
        <f>+'Critères d''éligibilité socle'!C26</f>
        <v xml:space="preserve">L'opération est conforme aux champs d'intervention du FSE+ définis aux articles 16 et 22 du règlement (UE) n°2021/1057 </v>
      </c>
      <c r="D43" s="577"/>
      <c r="E43" s="577"/>
      <c r="F43" s="577"/>
      <c r="G43" s="577"/>
      <c r="H43" s="578"/>
    </row>
    <row r="44" spans="2:8" ht="36" x14ac:dyDescent="0.4">
      <c r="B44" s="294"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8" x14ac:dyDescent="0.4">
      <c r="B45" s="220"/>
      <c r="C45" s="221"/>
    </row>
    <row r="46" spans="2:8" s="298" customFormat="1" ht="23" x14ac:dyDescent="0.5">
      <c r="B46" s="249" t="s">
        <v>125</v>
      </c>
    </row>
    <row r="47" spans="2:8" s="298" customFormat="1" ht="23" x14ac:dyDescent="0.5">
      <c r="B47" s="249"/>
    </row>
    <row r="48" spans="2:8" x14ac:dyDescent="0.4">
      <c r="B48" s="225" t="s">
        <v>329</v>
      </c>
    </row>
    <row r="49" spans="2:8" ht="336.75" customHeight="1" x14ac:dyDescent="0.4">
      <c r="B49" s="706" t="s">
        <v>326</v>
      </c>
      <c r="C49" s="709" t="s">
        <v>236</v>
      </c>
      <c r="D49" s="502" t="s">
        <v>330</v>
      </c>
      <c r="E49" s="502"/>
      <c r="F49" s="502"/>
      <c r="G49" s="502"/>
      <c r="H49" s="503"/>
    </row>
    <row r="50" spans="2:8" ht="98.5" customHeight="1" x14ac:dyDescent="0.4">
      <c r="B50" s="707"/>
      <c r="C50" s="679"/>
      <c r="D50" s="565" t="s">
        <v>331</v>
      </c>
      <c r="E50" s="566"/>
      <c r="F50" s="566"/>
      <c r="G50" s="566"/>
      <c r="H50" s="567"/>
    </row>
    <row r="51" spans="2:8" ht="34.15" customHeight="1" x14ac:dyDescent="0.4">
      <c r="B51" s="707"/>
      <c r="C51" s="679"/>
      <c r="D51" s="565" t="s">
        <v>332</v>
      </c>
      <c r="E51" s="566"/>
      <c r="F51" s="566"/>
      <c r="G51" s="566"/>
      <c r="H51" s="567"/>
    </row>
    <row r="52" spans="2:8" ht="73.150000000000006" customHeight="1" x14ac:dyDescent="0.4">
      <c r="B52" s="707"/>
      <c r="C52" s="679"/>
      <c r="D52" s="517" t="s">
        <v>333</v>
      </c>
      <c r="E52" s="518"/>
      <c r="F52" s="518"/>
      <c r="G52" s="518"/>
      <c r="H52" s="519"/>
    </row>
    <row r="53" spans="2:8" ht="34.9" customHeight="1" x14ac:dyDescent="0.4">
      <c r="B53" s="707"/>
      <c r="C53" s="679"/>
      <c r="D53" s="517" t="s">
        <v>334</v>
      </c>
      <c r="E53" s="518"/>
      <c r="F53" s="518"/>
      <c r="G53" s="518"/>
      <c r="H53" s="519"/>
    </row>
    <row r="54" spans="2:8" ht="39.65" customHeight="1" x14ac:dyDescent="0.4">
      <c r="B54" s="708"/>
      <c r="C54" s="710"/>
      <c r="D54" s="589" t="s">
        <v>248</v>
      </c>
      <c r="E54" s="590"/>
      <c r="F54" s="590"/>
      <c r="G54" s="590"/>
      <c r="H54" s="591"/>
    </row>
    <row r="55" spans="2:8" x14ac:dyDescent="0.4">
      <c r="F55" s="221"/>
      <c r="G55" s="221"/>
      <c r="H55" s="221"/>
    </row>
    <row r="56" spans="2:8" hidden="1" x14ac:dyDescent="0.4">
      <c r="F56" s="221"/>
      <c r="G56" s="221"/>
      <c r="H56" s="221"/>
    </row>
    <row r="57" spans="2:8" hidden="1" x14ac:dyDescent="0.4">
      <c r="F57" s="221"/>
      <c r="G57" s="221"/>
      <c r="H57" s="221"/>
    </row>
    <row r="58" spans="2:8" hidden="1" x14ac:dyDescent="0.4">
      <c r="F58" s="221"/>
      <c r="G58" s="221"/>
      <c r="H58" s="221"/>
    </row>
    <row r="59" spans="2:8" hidden="1" x14ac:dyDescent="0.4">
      <c r="F59" s="221"/>
      <c r="G59" s="221"/>
      <c r="H59" s="221"/>
    </row>
    <row r="60" spans="2:8" hidden="1" x14ac:dyDescent="0.4">
      <c r="F60" s="221"/>
      <c r="G60" s="221"/>
      <c r="H60" s="221"/>
    </row>
    <row r="61" spans="2:8" hidden="1" x14ac:dyDescent="0.4">
      <c r="F61" s="221"/>
      <c r="G61" s="221"/>
      <c r="H61" s="221"/>
    </row>
    <row r="62" spans="2:8" hidden="1" x14ac:dyDescent="0.4">
      <c r="F62" s="221"/>
      <c r="G62" s="221"/>
      <c r="H62" s="221"/>
    </row>
    <row r="63" spans="2:8" hidden="1" x14ac:dyDescent="0.4">
      <c r="F63" s="221"/>
      <c r="G63" s="221"/>
      <c r="H63" s="221"/>
    </row>
    <row r="64" spans="2:8" hidden="1" x14ac:dyDescent="0.4">
      <c r="F64" s="221"/>
      <c r="G64" s="221"/>
      <c r="H64" s="221"/>
    </row>
    <row r="65" spans="1:10" hidden="1" x14ac:dyDescent="0.4">
      <c r="F65" s="221"/>
      <c r="G65" s="221"/>
      <c r="H65" s="221"/>
    </row>
    <row r="66" spans="1:10" hidden="1" x14ac:dyDescent="0.4">
      <c r="F66" s="221"/>
      <c r="G66" s="221"/>
      <c r="H66" s="221"/>
    </row>
    <row r="67" spans="1:10" hidden="1" x14ac:dyDescent="0.4">
      <c r="F67" s="221"/>
      <c r="G67" s="221"/>
      <c r="H67" s="221"/>
    </row>
    <row r="68" spans="1:10" hidden="1" x14ac:dyDescent="0.4">
      <c r="F68" s="221"/>
      <c r="G68" s="221"/>
      <c r="H68" s="221"/>
    </row>
    <row r="69" spans="1:10" hidden="1" x14ac:dyDescent="0.4">
      <c r="F69" s="221"/>
      <c r="G69" s="221"/>
      <c r="H69" s="221"/>
    </row>
    <row r="70" spans="1:10" hidden="1" x14ac:dyDescent="0.4">
      <c r="F70" s="221"/>
      <c r="G70" s="221"/>
      <c r="H70" s="221"/>
    </row>
    <row r="71" spans="1:10" hidden="1" x14ac:dyDescent="0.4">
      <c r="F71" s="221"/>
      <c r="G71" s="221"/>
      <c r="H71" s="221"/>
    </row>
    <row r="72" spans="1:10" hidden="1" x14ac:dyDescent="0.4">
      <c r="F72" s="221"/>
      <c r="G72" s="221"/>
      <c r="H72" s="221"/>
    </row>
    <row r="73" spans="1:10" hidden="1" x14ac:dyDescent="0.4">
      <c r="F73" s="221"/>
      <c r="G73" s="221"/>
      <c r="H73" s="221"/>
    </row>
    <row r="74" spans="1:10" ht="23" x14ac:dyDescent="0.5">
      <c r="B74" s="247" t="s">
        <v>251</v>
      </c>
      <c r="C74" s="116"/>
      <c r="E74" s="117"/>
      <c r="F74" s="117"/>
      <c r="G74" s="118"/>
      <c r="H74" s="118"/>
    </row>
    <row r="75" spans="1:10" ht="23" x14ac:dyDescent="0.5">
      <c r="B75" s="247"/>
      <c r="C75" s="116"/>
      <c r="E75" s="117"/>
      <c r="F75" s="117"/>
      <c r="G75" s="118"/>
      <c r="H75" s="118"/>
    </row>
    <row r="76" spans="1:10" ht="23" x14ac:dyDescent="0.5">
      <c r="B76" s="247" t="s">
        <v>134</v>
      </c>
      <c r="C76" s="116"/>
      <c r="D76" s="219"/>
      <c r="E76" s="117"/>
      <c r="F76" s="117"/>
      <c r="G76" s="118"/>
      <c r="H76" s="118"/>
    </row>
    <row r="77" spans="1:10" ht="23" x14ac:dyDescent="0.5">
      <c r="B77" s="247"/>
      <c r="C77" s="116"/>
      <c r="D77" s="219"/>
      <c r="E77" s="117"/>
      <c r="F77" s="117"/>
      <c r="G77" s="118"/>
      <c r="H77" s="118"/>
    </row>
    <row r="78" spans="1:10" x14ac:dyDescent="0.4">
      <c r="A78" s="115" t="s">
        <v>29</v>
      </c>
      <c r="B78" s="119"/>
      <c r="C78" s="432" t="s">
        <v>135</v>
      </c>
      <c r="D78" s="432" t="s">
        <v>31</v>
      </c>
      <c r="E78" s="432" t="s">
        <v>141</v>
      </c>
      <c r="F78" s="432" t="s">
        <v>33</v>
      </c>
      <c r="G78" s="436" t="s">
        <v>34</v>
      </c>
      <c r="H78" s="432" t="s">
        <v>35</v>
      </c>
      <c r="J78" s="135"/>
    </row>
    <row r="79" spans="1:10" x14ac:dyDescent="0.4">
      <c r="B79" s="120"/>
      <c r="C79" s="433"/>
      <c r="D79" s="433"/>
      <c r="E79" s="433"/>
      <c r="F79" s="433"/>
      <c r="G79" s="437"/>
      <c r="H79" s="433"/>
      <c r="J79" s="135"/>
    </row>
    <row r="80" spans="1:10"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c r="J80" s="135"/>
    </row>
    <row r="81" spans="2:11"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c r="J81" s="135"/>
    </row>
    <row r="82" spans="2:11" ht="72"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c r="J82" s="135"/>
    </row>
    <row r="83" spans="2:11" ht="36"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c r="J83" s="236"/>
    </row>
    <row r="84" spans="2:11"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c r="J84" s="236"/>
    </row>
    <row r="85" spans="2:11" ht="54"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236"/>
    </row>
    <row r="86" spans="2:11" ht="123"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1" ht="36"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1" ht="36"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1" x14ac:dyDescent="0.4">
      <c r="C89" s="124"/>
      <c r="D89" s="125"/>
      <c r="E89" s="125"/>
      <c r="F89" s="125"/>
      <c r="G89" s="125"/>
      <c r="H89" s="125"/>
      <c r="J89" s="135"/>
    </row>
    <row r="90" spans="2:11"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1"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1" x14ac:dyDescent="0.4">
      <c r="B92" s="531"/>
      <c r="C92" s="265" t="str">
        <f>+'critères transversaux'!C18</f>
        <v>Sous-total FEDER avec études sans infrastructure</v>
      </c>
      <c r="D92" s="252"/>
      <c r="E92" s="122">
        <f>+SUM(E80:E88)-E86</f>
        <v>25</v>
      </c>
      <c r="F92" s="122">
        <f>+SUM(F80:F88)-F86</f>
        <v>0</v>
      </c>
      <c r="G92" s="128"/>
      <c r="H92" s="128"/>
      <c r="J92" s="135"/>
    </row>
    <row r="93" spans="2:11" x14ac:dyDescent="0.4">
      <c r="B93" s="531"/>
      <c r="C93" s="265" t="str">
        <f>+'critères transversaux'!C19</f>
        <v>Sous total FEDER avec études avec infrastructures</v>
      </c>
      <c r="D93" s="266"/>
      <c r="E93" s="122">
        <f>+SUM(E80:E88)</f>
        <v>26</v>
      </c>
      <c r="F93" s="122">
        <f>+SUM(F80:F88)</f>
        <v>0</v>
      </c>
      <c r="G93" s="129"/>
      <c r="H93" s="129"/>
    </row>
    <row r="94" spans="2:11" x14ac:dyDescent="0.4">
      <c r="B94" s="531"/>
      <c r="C94" s="265" t="str">
        <f>+'critères transversaux'!C20</f>
        <v>Sous-total FSE+ sans études</v>
      </c>
      <c r="D94" s="266"/>
      <c r="E94" s="122">
        <f>+SUM(E80:E85)</f>
        <v>20</v>
      </c>
      <c r="F94" s="122">
        <f>+SUM(F80:F85)</f>
        <v>0</v>
      </c>
      <c r="G94" s="129"/>
      <c r="H94" s="129"/>
    </row>
    <row r="95" spans="2:11" x14ac:dyDescent="0.4">
      <c r="B95" s="435"/>
      <c r="C95" s="265" t="str">
        <f>+'critères transversaux'!C21</f>
        <v>Sous-total FSE+ avec études</v>
      </c>
      <c r="D95" s="266"/>
      <c r="E95" s="122">
        <f>+SUM(E80:E85)+E87+E88</f>
        <v>25</v>
      </c>
      <c r="F95" s="122">
        <f>+SUM(F80:F85)+F87+F88</f>
        <v>0</v>
      </c>
      <c r="G95" s="129"/>
      <c r="H95" s="129"/>
    </row>
    <row r="96" spans="2:11" x14ac:dyDescent="0.4">
      <c r="B96" s="272"/>
      <c r="C96" s="204"/>
      <c r="E96" s="136"/>
      <c r="F96" s="136"/>
    </row>
    <row r="97" spans="2:8" ht="23" x14ac:dyDescent="0.5">
      <c r="B97" s="247" t="s">
        <v>137</v>
      </c>
      <c r="C97" s="224"/>
      <c r="D97" s="219"/>
    </row>
    <row r="99" spans="2:8" ht="36" x14ac:dyDescent="0.4">
      <c r="B99" s="561" t="s">
        <v>326</v>
      </c>
      <c r="C99" s="226" t="s">
        <v>140</v>
      </c>
      <c r="D99" s="226" t="s">
        <v>31</v>
      </c>
      <c r="E99" s="227" t="s">
        <v>141</v>
      </c>
      <c r="F99" s="226" t="s">
        <v>142</v>
      </c>
      <c r="G99" s="227" t="s">
        <v>71</v>
      </c>
      <c r="H99" s="228" t="s">
        <v>35</v>
      </c>
    </row>
    <row r="100" spans="2:8" x14ac:dyDescent="0.4">
      <c r="B100" s="562"/>
      <c r="C100" s="261" t="s">
        <v>335</v>
      </c>
      <c r="D100" s="262"/>
      <c r="E100" s="263">
        <v>4</v>
      </c>
      <c r="F100" s="254">
        <f t="shared" ref="F100:F101" si="0">D100*E100</f>
        <v>0</v>
      </c>
      <c r="G100" s="255"/>
      <c r="H100" s="256"/>
    </row>
    <row r="101" spans="2:8" x14ac:dyDescent="0.4">
      <c r="B101" s="562"/>
      <c r="C101" s="261" t="s">
        <v>336</v>
      </c>
      <c r="D101" s="262"/>
      <c r="E101" s="263">
        <v>2</v>
      </c>
      <c r="F101" s="254">
        <f t="shared" si="0"/>
        <v>0</v>
      </c>
      <c r="G101" s="255"/>
      <c r="H101" s="256"/>
    </row>
    <row r="102" spans="2:8" x14ac:dyDescent="0.4">
      <c r="B102" s="564"/>
      <c r="C102" s="229" t="s">
        <v>78</v>
      </c>
      <c r="D102" s="229"/>
      <c r="E102" s="230"/>
      <c r="F102" s="231">
        <f>SUM(F100:F101)</f>
        <v>0</v>
      </c>
      <c r="G102" s="229"/>
      <c r="H102" s="232"/>
    </row>
    <row r="104" spans="2:8" hidden="1" x14ac:dyDescent="0.4">
      <c r="B104" s="398"/>
      <c r="C104" s="234"/>
      <c r="D104" s="234"/>
      <c r="E104" s="234"/>
      <c r="F104" s="234"/>
      <c r="G104" s="234"/>
    </row>
    <row r="105" spans="2:8" hidden="1" x14ac:dyDescent="0.4">
      <c r="B105" s="234"/>
      <c r="C105" s="234"/>
      <c r="D105" s="234"/>
      <c r="E105" s="234"/>
      <c r="F105" s="234"/>
      <c r="G105" s="234"/>
    </row>
    <row r="106" spans="2:8" hidden="1" x14ac:dyDescent="0.4"/>
    <row r="107" spans="2:8" hidden="1" x14ac:dyDescent="0.4"/>
    <row r="108" spans="2:8" hidden="1" x14ac:dyDescent="0.4"/>
    <row r="109" spans="2:8" hidden="1" x14ac:dyDescent="0.4"/>
    <row r="110" spans="2:8" hidden="1" x14ac:dyDescent="0.4"/>
    <row r="111" spans="2:8" hidden="1" x14ac:dyDescent="0.4"/>
    <row r="112" spans="2:8"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4" hidden="1" x14ac:dyDescent="0.4"/>
    <row r="130" spans="2:4" hidden="1" x14ac:dyDescent="0.4"/>
    <row r="131" spans="2:4" hidden="1" x14ac:dyDescent="0.4"/>
    <row r="132" spans="2:4" hidden="1" x14ac:dyDescent="0.4"/>
    <row r="133" spans="2:4" hidden="1" x14ac:dyDescent="0.4"/>
    <row r="134" spans="2:4" hidden="1" x14ac:dyDescent="0.4"/>
    <row r="135" spans="2:4" hidden="1" x14ac:dyDescent="0.4"/>
    <row r="136" spans="2:4" hidden="1" x14ac:dyDescent="0.4"/>
    <row r="137" spans="2:4" hidden="1" x14ac:dyDescent="0.4"/>
    <row r="138" spans="2:4" hidden="1" x14ac:dyDescent="0.4"/>
    <row r="139" spans="2:4" hidden="1" x14ac:dyDescent="0.4"/>
    <row r="140" spans="2:4" hidden="1" x14ac:dyDescent="0.4"/>
    <row r="141" spans="2:4" x14ac:dyDescent="0.4">
      <c r="B141" s="190" t="s">
        <v>80</v>
      </c>
      <c r="C141" s="191"/>
      <c r="D141" s="128">
        <f>+F102</f>
        <v>0</v>
      </c>
    </row>
    <row r="142" spans="2:4" hidden="1" x14ac:dyDescent="0.4"/>
    <row r="143" spans="2:4" hidden="1" x14ac:dyDescent="0.4"/>
    <row r="144" spans="2:4" s="298" customFormat="1" ht="23" hidden="1" x14ac:dyDescent="0.5"/>
    <row r="145" spans="2:10" s="298" customFormat="1" ht="23" hidden="1" x14ac:dyDescent="0.5">
      <c r="B145" s="247"/>
    </row>
    <row r="146" spans="2:10" s="298" customFormat="1" ht="23" x14ac:dyDescent="0.5">
      <c r="B146" s="247" t="s">
        <v>152</v>
      </c>
    </row>
    <row r="147" spans="2:10" s="298" customFormat="1" ht="23" hidden="1" x14ac:dyDescent="0.5">
      <c r="B147" s="247"/>
    </row>
    <row r="148" spans="2:10" s="298" customFormat="1" ht="23" x14ac:dyDescent="0.5">
      <c r="B148" s="247" t="s">
        <v>153</v>
      </c>
    </row>
    <row r="149" spans="2:10" s="298" customFormat="1" ht="23.5" hidden="1" thickBot="1" x14ac:dyDescent="0.55000000000000004">
      <c r="B149" s="247"/>
    </row>
    <row r="150" spans="2:10" ht="36.5" hidden="1" thickBot="1" x14ac:dyDescent="0.45">
      <c r="B150" s="137"/>
      <c r="C150" s="138" t="s">
        <v>69</v>
      </c>
      <c r="D150" s="139" t="e">
        <f>+'critères bonus'!#REF!</f>
        <v>#REF!</v>
      </c>
      <c r="E150" s="524" t="s">
        <v>71</v>
      </c>
      <c r="F150" s="525"/>
      <c r="G150" s="526"/>
      <c r="H150" s="140" t="s">
        <v>35</v>
      </c>
    </row>
    <row r="151" spans="2:10" hidden="1" x14ac:dyDescent="0.4">
      <c r="B151" s="579" t="s">
        <v>154</v>
      </c>
      <c r="C151" s="159" t="e">
        <f>+'critères bonus'!#REF!</f>
        <v>#REF!</v>
      </c>
      <c r="D151" s="142"/>
      <c r="E151" s="470"/>
      <c r="F151" s="471"/>
      <c r="G151" s="472"/>
      <c r="H151" s="143"/>
      <c r="I151" s="234"/>
      <c r="J151" s="234"/>
    </row>
    <row r="152" spans="2:10" hidden="1" x14ac:dyDescent="0.4">
      <c r="B152" s="579"/>
      <c r="C152" s="160" t="e">
        <f>+'critères bonus'!#REF!</f>
        <v>#REF!</v>
      </c>
      <c r="D152" s="145"/>
      <c r="E152" s="522"/>
      <c r="F152" s="522"/>
      <c r="G152" s="522"/>
      <c r="H152" s="146"/>
      <c r="I152" s="234"/>
      <c r="J152" s="234"/>
    </row>
    <row r="153" spans="2:10" hidden="1" x14ac:dyDescent="0.4">
      <c r="B153" s="579"/>
      <c r="C153" s="160" t="e">
        <f>+'critères bonus'!#REF!</f>
        <v>#REF!</v>
      </c>
      <c r="D153" s="145"/>
      <c r="E153" s="522"/>
      <c r="F153" s="522"/>
      <c r="G153" s="522"/>
      <c r="H153" s="146"/>
      <c r="I153" s="234"/>
      <c r="J153" s="234"/>
    </row>
    <row r="154" spans="2:10" ht="18.5" hidden="1" thickBot="1" x14ac:dyDescent="0.45">
      <c r="B154" s="579"/>
      <c r="C154" s="235" t="e">
        <f>+'critères bonus'!#REF!</f>
        <v>#REF!</v>
      </c>
      <c r="D154" s="148"/>
      <c r="E154" s="473"/>
      <c r="F154" s="473"/>
      <c r="G154" s="473"/>
      <c r="H154" s="149"/>
      <c r="I154" s="234"/>
      <c r="J154" s="234"/>
    </row>
    <row r="155" spans="2:10" ht="18.5" hidden="1" thickBot="1" x14ac:dyDescent="0.45">
      <c r="B155" s="580"/>
      <c r="C155" s="150" t="s">
        <v>155</v>
      </c>
      <c r="D155" s="151">
        <f>+SUM(D151:D154)</f>
        <v>0</v>
      </c>
      <c r="E155" s="523"/>
      <c r="F155" s="523"/>
      <c r="G155" s="523"/>
      <c r="H155" s="152"/>
      <c r="I155" s="234"/>
      <c r="J155" s="234"/>
    </row>
    <row r="156" spans="2:10" hidden="1" x14ac:dyDescent="0.4">
      <c r="I156" s="234"/>
      <c r="J156" s="234"/>
    </row>
    <row r="157" spans="2:10" ht="18.5" hidden="1" thickBot="1" x14ac:dyDescent="0.45">
      <c r="B157" s="153"/>
      <c r="C157" s="154"/>
      <c r="D157" s="136"/>
      <c r="I157" s="234"/>
      <c r="J157" s="234"/>
    </row>
    <row r="158" spans="2:10" ht="36.5" hidden="1" thickBot="1" x14ac:dyDescent="0.45">
      <c r="B158" s="155"/>
      <c r="C158" s="156" t="s">
        <v>156</v>
      </c>
      <c r="D158" s="139" t="str">
        <f>+'critères bonus'!D8</f>
        <v>Note (0 à 2)</v>
      </c>
      <c r="E158" s="532" t="s">
        <v>71</v>
      </c>
      <c r="F158" s="532"/>
      <c r="G158" s="532"/>
      <c r="H158" s="158" t="s">
        <v>35</v>
      </c>
      <c r="I158" s="234"/>
      <c r="J158" s="234"/>
    </row>
    <row r="159" spans="2:10" hidden="1" x14ac:dyDescent="0.4">
      <c r="B159" s="557" t="s">
        <v>157</v>
      </c>
      <c r="C159" s="159" t="e">
        <f>+'critères bonus'!#REF!</f>
        <v>#REF!</v>
      </c>
      <c r="D159" s="142"/>
      <c r="E159" s="536"/>
      <c r="F159" s="536"/>
      <c r="G159" s="536"/>
      <c r="H159" s="143"/>
      <c r="I159" s="234"/>
      <c r="J159" s="124"/>
    </row>
    <row r="160" spans="2:10" hidden="1" x14ac:dyDescent="0.4">
      <c r="B160" s="558"/>
      <c r="C160" s="160" t="e">
        <f>+'critères bonus'!#REF!</f>
        <v>#REF!</v>
      </c>
      <c r="D160" s="145"/>
      <c r="E160" s="522"/>
      <c r="F160" s="522"/>
      <c r="G160" s="522"/>
      <c r="H160" s="146"/>
      <c r="I160" s="234"/>
      <c r="J160" s="234"/>
    </row>
    <row r="161" spans="2:11" hidden="1" x14ac:dyDescent="0.4">
      <c r="B161" s="558"/>
      <c r="C161" s="160" t="e">
        <f>+'critères bonus'!#REF!</f>
        <v>#REF!</v>
      </c>
      <c r="D161" s="145"/>
      <c r="E161" s="522"/>
      <c r="F161" s="522"/>
      <c r="G161" s="522"/>
      <c r="H161" s="146"/>
      <c r="I161" s="234"/>
      <c r="J161" s="234"/>
    </row>
    <row r="162" spans="2:11" ht="18.5" hidden="1" thickBot="1" x14ac:dyDescent="0.45">
      <c r="B162" s="558"/>
      <c r="C162" s="161" t="e">
        <f>+'critères bonus'!#REF!</f>
        <v>#REF!</v>
      </c>
      <c r="D162" s="162"/>
      <c r="E162" s="537"/>
      <c r="F162" s="537"/>
      <c r="G162" s="537"/>
      <c r="H162" s="163"/>
      <c r="I162" s="234"/>
      <c r="J162" s="234"/>
    </row>
    <row r="163" spans="2:11" ht="18.5" hidden="1" thickBot="1" x14ac:dyDescent="0.45">
      <c r="B163" s="559"/>
      <c r="C163" s="164" t="s">
        <v>158</v>
      </c>
      <c r="D163" s="165">
        <f>+SUM(D159:D162)</f>
        <v>0</v>
      </c>
      <c r="E163" s="538"/>
      <c r="F163" s="538"/>
      <c r="G163" s="538"/>
      <c r="H163" s="166"/>
      <c r="I163" s="234"/>
      <c r="J163" s="234"/>
    </row>
    <row r="164" spans="2:11" ht="18.5" thickBot="1" x14ac:dyDescent="0.45">
      <c r="B164" s="153"/>
      <c r="C164" s="154"/>
      <c r="D164" s="136"/>
      <c r="I164" s="234"/>
      <c r="J164" s="234"/>
    </row>
    <row r="165" spans="2:11" ht="36.5" thickBot="1" x14ac:dyDescent="0.45">
      <c r="B165" s="167"/>
      <c r="C165" s="168" t="s">
        <v>69</v>
      </c>
      <c r="D165" s="169" t="s">
        <v>70</v>
      </c>
      <c r="E165" s="460" t="s">
        <v>71</v>
      </c>
      <c r="F165" s="460"/>
      <c r="G165" s="460"/>
      <c r="H165" s="170" t="s">
        <v>35</v>
      </c>
      <c r="I165" s="234"/>
      <c r="J165" s="234"/>
    </row>
    <row r="166" spans="2:11" ht="54" x14ac:dyDescent="0.4">
      <c r="B166" s="554"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I166" s="234"/>
      <c r="J166" s="301"/>
    </row>
    <row r="167" spans="2:11" ht="90" x14ac:dyDescent="0.4">
      <c r="B167" s="555"/>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301"/>
    </row>
    <row r="168" spans="2:11" ht="36" x14ac:dyDescent="0.4">
      <c r="B168" s="555"/>
      <c r="C168" s="160" t="str">
        <f>+'critères bonus'!C12</f>
        <v>Le projet anticipe ses retombées économiques, sociales et environnementales (analyses, études). Cette notation s'effectue sur 1 point.</v>
      </c>
      <c r="D168" s="181"/>
      <c r="E168" s="461"/>
      <c r="F168" s="462"/>
      <c r="G168" s="463"/>
      <c r="H168" s="182"/>
      <c r="I168" s="234"/>
    </row>
    <row r="169" spans="2:11" ht="36.5" thickBot="1" x14ac:dyDescent="0.45">
      <c r="B169" s="555"/>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c r="K169" s="234"/>
    </row>
    <row r="170" spans="2:11" ht="18.5" thickBot="1" x14ac:dyDescent="0.45">
      <c r="B170" s="556"/>
      <c r="C170" s="185" t="s">
        <v>184</v>
      </c>
      <c r="D170" s="186">
        <f>+SUM(D166:D169)</f>
        <v>0</v>
      </c>
      <c r="E170" s="467"/>
      <c r="F170" s="467"/>
      <c r="G170" s="467"/>
      <c r="H170" s="187"/>
    </row>
    <row r="172" spans="2:11" x14ac:dyDescent="0.4">
      <c r="B172" s="369" t="s">
        <v>223</v>
      </c>
      <c r="C172" s="191"/>
      <c r="D172" s="128">
        <f>+D170+D163+D155</f>
        <v>0</v>
      </c>
    </row>
    <row r="173" spans="2:11" hidden="1" x14ac:dyDescent="0.4"/>
    <row r="175" spans="2:11" x14ac:dyDescent="0.4">
      <c r="B175" s="219" t="s">
        <v>161</v>
      </c>
    </row>
    <row r="176" spans="2:11" x14ac:dyDescent="0.4">
      <c r="B176" s="273"/>
    </row>
    <row r="177" spans="2:8" ht="36" x14ac:dyDescent="0.4">
      <c r="B177" s="241"/>
      <c r="C177" s="274" t="s">
        <v>69</v>
      </c>
      <c r="D177" s="274" t="s">
        <v>163</v>
      </c>
      <c r="E177" s="592" t="s">
        <v>71</v>
      </c>
      <c r="F177" s="593"/>
      <c r="G177" s="594"/>
      <c r="H177" s="275" t="s">
        <v>35</v>
      </c>
    </row>
    <row r="178" spans="2:8" x14ac:dyDescent="0.4">
      <c r="B178" s="630" t="s">
        <v>337</v>
      </c>
      <c r="C178" s="278" t="s">
        <v>338</v>
      </c>
      <c r="D178" s="162"/>
      <c r="E178" s="244"/>
      <c r="F178" s="245"/>
      <c r="G178" s="246"/>
      <c r="H178" s="279"/>
    </row>
    <row r="179" spans="2:8" x14ac:dyDescent="0.4">
      <c r="B179" s="630"/>
      <c r="C179" s="278"/>
      <c r="D179" s="162"/>
      <c r="E179" s="244"/>
      <c r="F179" s="245"/>
      <c r="G179" s="246"/>
      <c r="H179" s="279"/>
    </row>
    <row r="180" spans="2:8" x14ac:dyDescent="0.4">
      <c r="B180" s="630"/>
      <c r="C180" s="278"/>
      <c r="D180" s="162"/>
      <c r="E180" s="244"/>
      <c r="F180" s="245"/>
      <c r="G180" s="246"/>
      <c r="H180" s="279"/>
    </row>
    <row r="181" spans="2:8" x14ac:dyDescent="0.4">
      <c r="B181" s="564"/>
      <c r="C181" s="280" t="s">
        <v>78</v>
      </c>
      <c r="D181" s="281">
        <f>+SUM(D178:D180)</f>
        <v>0</v>
      </c>
      <c r="E181" s="588"/>
      <c r="F181" s="588"/>
      <c r="G181" s="588"/>
      <c r="H181" s="282"/>
    </row>
    <row r="183" spans="2:8" x14ac:dyDescent="0.4">
      <c r="B183" s="190" t="s">
        <v>165</v>
      </c>
      <c r="C183" s="191"/>
      <c r="D183" s="128">
        <f>+D181</f>
        <v>0</v>
      </c>
    </row>
    <row r="185" spans="2:8" hidden="1" x14ac:dyDescent="0.4"/>
    <row r="186" spans="2:8" hidden="1" x14ac:dyDescent="0.4"/>
    <row r="187" spans="2:8" hidden="1" x14ac:dyDescent="0.4"/>
    <row r="188" spans="2:8" hidden="1" x14ac:dyDescent="0.4"/>
    <row r="189" spans="2:8" hidden="1" x14ac:dyDescent="0.4"/>
    <row r="190" spans="2:8" hidden="1" x14ac:dyDescent="0.4"/>
    <row r="191" spans="2:8" hidden="1" x14ac:dyDescent="0.4"/>
    <row r="192" spans="2:8"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70" spans="2:4" x14ac:dyDescent="0.4">
      <c r="B270" s="369" t="s">
        <v>167</v>
      </c>
      <c r="C270" s="191"/>
    </row>
    <row r="271" spans="2:4" x14ac:dyDescent="0.4">
      <c r="B271" s="370" t="s">
        <v>52</v>
      </c>
      <c r="C271" s="371"/>
      <c r="D271" s="372">
        <f>+F90</f>
        <v>0</v>
      </c>
    </row>
    <row r="272" spans="2:4" x14ac:dyDescent="0.4">
      <c r="B272" s="370" t="s">
        <v>53</v>
      </c>
      <c r="C272" s="371"/>
      <c r="D272" s="372">
        <f>+F91</f>
        <v>0</v>
      </c>
    </row>
    <row r="273" spans="2:4" x14ac:dyDescent="0.4">
      <c r="B273" s="370" t="s">
        <v>54</v>
      </c>
      <c r="C273" s="371"/>
      <c r="D273" s="372">
        <f>+F92</f>
        <v>0</v>
      </c>
    </row>
    <row r="274" spans="2:4" x14ac:dyDescent="0.4">
      <c r="B274" s="370" t="s">
        <v>55</v>
      </c>
      <c r="C274" s="371"/>
      <c r="D274" s="372">
        <f>+F93</f>
        <v>0</v>
      </c>
    </row>
    <row r="275" spans="2:4" x14ac:dyDescent="0.4">
      <c r="B275" s="369" t="s">
        <v>168</v>
      </c>
      <c r="C275" s="191"/>
      <c r="D275" s="372">
        <f>+D141</f>
        <v>0</v>
      </c>
    </row>
    <row r="276" spans="2:4" x14ac:dyDescent="0.4">
      <c r="B276" s="480" t="s">
        <v>159</v>
      </c>
      <c r="C276" s="481"/>
      <c r="D276" s="128">
        <f>+D172</f>
        <v>0</v>
      </c>
    </row>
    <row r="277" spans="2:4" x14ac:dyDescent="0.4">
      <c r="B277" s="190" t="s">
        <v>165</v>
      </c>
      <c r="C277" s="191"/>
      <c r="D277" s="128">
        <f>+D183</f>
        <v>0</v>
      </c>
    </row>
    <row r="278" spans="2:4" x14ac:dyDescent="0.4">
      <c r="B278" s="373" t="s">
        <v>169</v>
      </c>
      <c r="C278" s="239"/>
      <c r="D278" s="128">
        <f>+D277+D276</f>
        <v>0</v>
      </c>
    </row>
    <row r="279" spans="2:4" x14ac:dyDescent="0.4">
      <c r="B279" s="373" t="s">
        <v>170</v>
      </c>
      <c r="C279" s="239"/>
    </row>
    <row r="280" spans="2:4" x14ac:dyDescent="0.4">
      <c r="B280" s="370" t="s">
        <v>52</v>
      </c>
      <c r="C280" s="371"/>
      <c r="D280" s="354">
        <f>+D271+D275</f>
        <v>0</v>
      </c>
    </row>
    <row r="281" spans="2:4" x14ac:dyDescent="0.4">
      <c r="B281" s="370" t="s">
        <v>53</v>
      </c>
      <c r="C281" s="371"/>
      <c r="D281" s="354">
        <f t="shared" ref="D281:D283" si="1">+D272+D276</f>
        <v>0</v>
      </c>
    </row>
    <row r="282" spans="2:4" x14ac:dyDescent="0.4">
      <c r="B282" s="370" t="s">
        <v>54</v>
      </c>
      <c r="C282" s="371"/>
      <c r="D282" s="354">
        <f t="shared" si="1"/>
        <v>0</v>
      </c>
    </row>
    <row r="283" spans="2:4" x14ac:dyDescent="0.4">
      <c r="B283" s="370" t="s">
        <v>55</v>
      </c>
      <c r="C283" s="371"/>
      <c r="D283" s="354">
        <f t="shared" si="1"/>
        <v>0</v>
      </c>
    </row>
    <row r="284" spans="2:4" x14ac:dyDescent="0.4">
      <c r="B284" s="373" t="s">
        <v>171</v>
      </c>
      <c r="C284" s="239"/>
    </row>
    <row r="285" spans="2:4" x14ac:dyDescent="0.4">
      <c r="B285" s="370" t="s">
        <v>52</v>
      </c>
      <c r="C285" s="371"/>
      <c r="D285" s="354">
        <f>+D280+D278</f>
        <v>0</v>
      </c>
    </row>
    <row r="286" spans="2:4" x14ac:dyDescent="0.4">
      <c r="B286" s="370" t="s">
        <v>53</v>
      </c>
      <c r="C286" s="371"/>
      <c r="D286" s="354">
        <f t="shared" ref="D286:D288" si="2">+D281+D279</f>
        <v>0</v>
      </c>
    </row>
    <row r="287" spans="2:4" x14ac:dyDescent="0.4">
      <c r="B287" s="370" t="s">
        <v>54</v>
      </c>
      <c r="C287" s="371"/>
      <c r="D287" s="354">
        <f t="shared" si="2"/>
        <v>0</v>
      </c>
    </row>
    <row r="288" spans="2:4" x14ac:dyDescent="0.4">
      <c r="B288" s="370" t="s">
        <v>55</v>
      </c>
      <c r="C288" s="371"/>
      <c r="D288" s="354">
        <f t="shared" si="2"/>
        <v>0</v>
      </c>
    </row>
    <row r="290" spans="2:8" x14ac:dyDescent="0.4">
      <c r="B290" s="455" t="s">
        <v>83</v>
      </c>
      <c r="C290" s="456"/>
      <c r="D290" s="457"/>
      <c r="E290" s="194">
        <f>+SUM(D280:D283)</f>
        <v>0</v>
      </c>
    </row>
    <row r="291" spans="2:8" ht="54" x14ac:dyDescent="0.4">
      <c r="B291" s="193" t="s">
        <v>84</v>
      </c>
      <c r="C291" s="458" t="s">
        <v>85</v>
      </c>
      <c r="D291" s="459"/>
      <c r="E291" s="195" t="s">
        <v>86</v>
      </c>
    </row>
    <row r="292" spans="2:8" x14ac:dyDescent="0.4">
      <c r="B292" s="548" t="s">
        <v>87</v>
      </c>
      <c r="C292" s="196" t="str">
        <f>+'critères bonus'!C25</f>
        <v>FEDER sans études avec infrastructure : la note hors bonification est inférieure ou égale à  21 sur 84 max</v>
      </c>
      <c r="D292" s="197"/>
      <c r="E292" s="198"/>
    </row>
    <row r="293" spans="2:8" x14ac:dyDescent="0.4">
      <c r="B293" s="549"/>
      <c r="C293" s="199" t="str">
        <f>+'critères bonus'!C26</f>
        <v>FEDER sans études sans infrastructure : la note hors bonification est inférieure ou égale à 20 sur 80 max</v>
      </c>
      <c r="D293" s="200"/>
      <c r="E293" s="201"/>
    </row>
    <row r="294" spans="2:8" x14ac:dyDescent="0.4">
      <c r="B294" s="549"/>
      <c r="C294" s="199" t="str">
        <f>+'critères bonus'!C27</f>
        <v>FEDER avec études sans infrastructure : la note hors bonification est inférieure ou égale à 25 sur 100 max</v>
      </c>
      <c r="D294" s="200"/>
      <c r="E294" s="201"/>
    </row>
    <row r="295" spans="2:8" x14ac:dyDescent="0.4">
      <c r="B295" s="550"/>
      <c r="C295" s="199" t="str">
        <f>+'critères bonus'!C28</f>
        <v>FEDER avec études avec infrastructures : la note hors bonification est inférieure ou égale à 26 sur 104 max</v>
      </c>
      <c r="D295" s="200"/>
      <c r="E295" s="201"/>
    </row>
    <row r="296" spans="2:8" x14ac:dyDescent="0.4">
      <c r="B296" s="548" t="s">
        <v>92</v>
      </c>
      <c r="C296" s="199" t="str">
        <f>+'critères bonus'!C29</f>
        <v>FEDER sans études avec infrastructure : la note hors bonification est comprise entre 22 et 42 sur 84 max</v>
      </c>
      <c r="D296" s="200"/>
      <c r="E296" s="201"/>
    </row>
    <row r="297" spans="2:8" x14ac:dyDescent="0.4">
      <c r="B297" s="549"/>
      <c r="C297" s="199" t="str">
        <f>+'critères bonus'!C30</f>
        <v>FEDER sans études sans infrastructure : la note hors bonification est comprise entre 21 et 40 sur 80 max</v>
      </c>
      <c r="D297" s="200"/>
      <c r="E297" s="201"/>
    </row>
    <row r="298" spans="2:8" x14ac:dyDescent="0.4">
      <c r="B298" s="549"/>
      <c r="C298" s="199" t="str">
        <f>+'critères bonus'!C31</f>
        <v>FEDER avec études sans infrastructure : la note hors bonification  est comprise entre 26 et 50 sur 100 max</v>
      </c>
      <c r="D298" s="200"/>
      <c r="E298" s="201"/>
    </row>
    <row r="299" spans="2:8" x14ac:dyDescent="0.4">
      <c r="B299" s="550"/>
      <c r="C299" s="199" t="str">
        <f>+'critères bonus'!C32</f>
        <v>FEDER avec études avec infrastructures : la note hors bonification  est comprise entre 27 et 52 sur 104 max</v>
      </c>
      <c r="D299" s="200"/>
      <c r="E299" s="201"/>
    </row>
    <row r="300" spans="2:8" x14ac:dyDescent="0.4">
      <c r="B300" s="551" t="s">
        <v>97</v>
      </c>
      <c r="C300" s="196" t="str">
        <f>+'critères bonus'!C33</f>
        <v>FEDER sans études avec infrastructure : la note hors bonification est supérieure ou égale à 43 sur 84 max</v>
      </c>
      <c r="D300" s="197"/>
      <c r="E300" s="202"/>
    </row>
    <row r="301" spans="2:8" x14ac:dyDescent="0.4">
      <c r="B301" s="552"/>
      <c r="C301" s="199" t="str">
        <f>+'critères bonus'!C34</f>
        <v>FEDER sans études sans infrastructure : la note hors bonification est supérieure ou égale à 41 sur 80 max</v>
      </c>
      <c r="D301" s="200"/>
      <c r="E301" s="129"/>
    </row>
    <row r="302" spans="2:8" x14ac:dyDescent="0.4">
      <c r="B302" s="552"/>
      <c r="C302" s="199" t="str">
        <f>+'critères bonus'!C35</f>
        <v>FEDER avec études sans infrastructure : la note hors bonification est supérieure ou égale à 51 sur 100 max</v>
      </c>
      <c r="D302" s="200"/>
      <c r="E302" s="129"/>
    </row>
    <row r="303" spans="2:8" x14ac:dyDescent="0.4">
      <c r="B303" s="553"/>
      <c r="C303" s="199" t="str">
        <f>+'critères bonus'!C36</f>
        <v>FEDER avec études avec infrastructures : la note hors bonification est supérieure ou égale à 53 sur 104 max</v>
      </c>
      <c r="D303" s="200"/>
      <c r="E303" s="129"/>
    </row>
    <row r="304" spans="2:8" x14ac:dyDescent="0.4">
      <c r="B304" s="203"/>
      <c r="H304" s="135"/>
    </row>
    <row r="305" spans="2:8" x14ac:dyDescent="0.4">
      <c r="B305" s="203"/>
      <c r="C305" s="204"/>
      <c r="D305" s="136"/>
      <c r="E305" s="136"/>
      <c r="F305" s="136"/>
    </row>
    <row r="306" spans="2:8" x14ac:dyDescent="0.4">
      <c r="B306" s="544" t="s">
        <v>102</v>
      </c>
      <c r="C306" s="547"/>
      <c r="D306" s="547"/>
      <c r="E306" s="547"/>
      <c r="F306" s="547"/>
      <c r="G306" s="547"/>
      <c r="H306" s="547"/>
    </row>
    <row r="307" spans="2:8" x14ac:dyDescent="0.4">
      <c r="B307" s="545"/>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6"/>
      <c r="C310" s="547"/>
      <c r="D310" s="547"/>
      <c r="E310" s="547"/>
      <c r="F310" s="547"/>
      <c r="G310" s="547"/>
      <c r="H310" s="547"/>
    </row>
    <row r="311" spans="2:8" x14ac:dyDescent="0.4">
      <c r="C311" s="204"/>
      <c r="D311" s="136"/>
      <c r="E311" s="136"/>
      <c r="F311" s="136"/>
    </row>
    <row r="312" spans="2:8" x14ac:dyDescent="0.4">
      <c r="C312" s="204"/>
      <c r="D312" s="136"/>
      <c r="E312" s="136"/>
      <c r="F312" s="136"/>
    </row>
    <row r="313" spans="2:8" x14ac:dyDescent="0.4">
      <c r="B313" s="205" t="s">
        <v>103</v>
      </c>
      <c r="C313" s="542"/>
      <c r="D313" s="542"/>
      <c r="E313" s="542"/>
      <c r="F313" s="542"/>
      <c r="G313" s="542"/>
      <c r="H313" s="542"/>
    </row>
    <row r="314" spans="2:8" x14ac:dyDescent="0.4">
      <c r="B314" s="205" t="s">
        <v>104</v>
      </c>
      <c r="C314" s="542"/>
      <c r="D314" s="542"/>
      <c r="E314" s="542"/>
      <c r="F314" s="542"/>
      <c r="G314" s="542"/>
      <c r="H314" s="542"/>
    </row>
    <row r="315" spans="2:8" x14ac:dyDescent="0.4">
      <c r="B315" s="205" t="s">
        <v>105</v>
      </c>
      <c r="C315" s="542"/>
      <c r="D315" s="542"/>
      <c r="E315" s="542"/>
      <c r="F315" s="542"/>
      <c r="G315" s="542"/>
      <c r="H315" s="542"/>
    </row>
    <row r="316" spans="2:8" x14ac:dyDescent="0.4">
      <c r="B316" s="205" t="s">
        <v>106</v>
      </c>
      <c r="C316" s="542"/>
      <c r="D316" s="542"/>
      <c r="E316" s="542"/>
      <c r="F316" s="542"/>
      <c r="G316" s="542"/>
      <c r="H316" s="542"/>
    </row>
    <row r="317" spans="2:8" x14ac:dyDescent="0.4">
      <c r="B317" s="205" t="s">
        <v>107</v>
      </c>
      <c r="C317" s="542"/>
      <c r="D317" s="542"/>
      <c r="E317" s="542"/>
      <c r="F317" s="542"/>
      <c r="G317" s="542"/>
      <c r="H317" s="542"/>
    </row>
    <row r="318" spans="2:8" x14ac:dyDescent="0.4">
      <c r="B318" s="205" t="s">
        <v>108</v>
      </c>
      <c r="C318" s="542"/>
      <c r="D318" s="542"/>
      <c r="E318" s="542"/>
      <c r="F318" s="542"/>
      <c r="G318" s="542"/>
      <c r="H318" s="542"/>
    </row>
    <row r="319" spans="2:8" x14ac:dyDescent="0.4">
      <c r="B319" s="206" t="s">
        <v>109</v>
      </c>
      <c r="C319" s="543" t="s">
        <v>110</v>
      </c>
      <c r="D319" s="543"/>
      <c r="E319" s="543"/>
      <c r="F319" s="543"/>
      <c r="G319" s="543"/>
      <c r="H319" s="543"/>
    </row>
    <row r="320" spans="2:8" x14ac:dyDescent="0.4">
      <c r="B320" s="205" t="s">
        <v>111</v>
      </c>
      <c r="C320" s="542"/>
      <c r="D320" s="542"/>
      <c r="E320" s="542"/>
      <c r="F320" s="542"/>
      <c r="G320" s="542"/>
      <c r="H320" s="542"/>
    </row>
  </sheetData>
  <mergeCells count="97">
    <mergeCell ref="C320:H320"/>
    <mergeCell ref="C315:H315"/>
    <mergeCell ref="C316:H316"/>
    <mergeCell ref="C317:H317"/>
    <mergeCell ref="C318:H318"/>
    <mergeCell ref="C319:H319"/>
    <mergeCell ref="B300:B303"/>
    <mergeCell ref="B306:B310"/>
    <mergeCell ref="C306:H310"/>
    <mergeCell ref="C313:H313"/>
    <mergeCell ref="C314:H314"/>
    <mergeCell ref="B276:C276"/>
    <mergeCell ref="B290:D290"/>
    <mergeCell ref="C291:D291"/>
    <mergeCell ref="B292:B295"/>
    <mergeCell ref="B296:B299"/>
    <mergeCell ref="E165:G165"/>
    <mergeCell ref="B166:B170"/>
    <mergeCell ref="E168:G168"/>
    <mergeCell ref="E169:G169"/>
    <mergeCell ref="E170:G170"/>
    <mergeCell ref="E158:G158"/>
    <mergeCell ref="B159:B163"/>
    <mergeCell ref="E159:G159"/>
    <mergeCell ref="E160:G160"/>
    <mergeCell ref="E161:G161"/>
    <mergeCell ref="E162:G162"/>
    <mergeCell ref="E163:G163"/>
    <mergeCell ref="E150:G150"/>
    <mergeCell ref="B151:B155"/>
    <mergeCell ref="E151:G151"/>
    <mergeCell ref="E152:G152"/>
    <mergeCell ref="E153:G153"/>
    <mergeCell ref="E154:G154"/>
    <mergeCell ref="E155:G155"/>
    <mergeCell ref="C44:H44"/>
    <mergeCell ref="C78:C79"/>
    <mergeCell ref="D78:D79"/>
    <mergeCell ref="E78:E79"/>
    <mergeCell ref="F78:F79"/>
    <mergeCell ref="G78:G79"/>
    <mergeCell ref="H78:H79"/>
    <mergeCell ref="C40:H40"/>
    <mergeCell ref="B41:B42"/>
    <mergeCell ref="C41:H41"/>
    <mergeCell ref="C42:H42"/>
    <mergeCell ref="C43:H43"/>
    <mergeCell ref="C35:H35"/>
    <mergeCell ref="C36:H36"/>
    <mergeCell ref="C37:H37"/>
    <mergeCell ref="C38:H38"/>
    <mergeCell ref="C39:H39"/>
    <mergeCell ref="C29:H29"/>
    <mergeCell ref="C30:H30"/>
    <mergeCell ref="C31:H31"/>
    <mergeCell ref="C32:H32"/>
    <mergeCell ref="B11:H11"/>
    <mergeCell ref="A13:H14"/>
    <mergeCell ref="B22:B40"/>
    <mergeCell ref="C22:H22"/>
    <mergeCell ref="C23:H23"/>
    <mergeCell ref="C24:H24"/>
    <mergeCell ref="C25:H25"/>
    <mergeCell ref="C26:H26"/>
    <mergeCell ref="C27:H27"/>
    <mergeCell ref="C28:H28"/>
    <mergeCell ref="C33:H33"/>
    <mergeCell ref="C34:H34"/>
    <mergeCell ref="A7:B7"/>
    <mergeCell ref="C7:H7"/>
    <mergeCell ref="A8:B8"/>
    <mergeCell ref="C8:H8"/>
    <mergeCell ref="A9:B9"/>
    <mergeCell ref="C9:H9"/>
    <mergeCell ref="A6:B6"/>
    <mergeCell ref="C6:H6"/>
    <mergeCell ref="A2:H2"/>
    <mergeCell ref="A4:B4"/>
    <mergeCell ref="C4:H4"/>
    <mergeCell ref="A5:B5"/>
    <mergeCell ref="C5:H5"/>
    <mergeCell ref="E177:G177"/>
    <mergeCell ref="B178:B181"/>
    <mergeCell ref="E181:G181"/>
    <mergeCell ref="D51:H51"/>
    <mergeCell ref="D52:H52"/>
    <mergeCell ref="D53:H53"/>
    <mergeCell ref="B81:B82"/>
    <mergeCell ref="B83:B85"/>
    <mergeCell ref="B87:B88"/>
    <mergeCell ref="B99:B102"/>
    <mergeCell ref="B49:B54"/>
    <mergeCell ref="C49:C54"/>
    <mergeCell ref="D49:H49"/>
    <mergeCell ref="D50:H50"/>
    <mergeCell ref="D54:H54"/>
    <mergeCell ref="B90:B9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7E4E-C8E4-460B-BBF2-21A1176F196F}">
  <sheetPr>
    <tabColor rgb="FFFFFF00"/>
  </sheetPr>
  <dimension ref="A1:P320"/>
  <sheetViews>
    <sheetView showGridLines="0" zoomScale="55" zoomScaleNormal="55" workbookViewId="0">
      <selection activeCell="A149" sqref="A149:XFD163"/>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17.54296875" style="115" customWidth="1"/>
    <col min="5" max="5" width="18.1796875" style="115" customWidth="1"/>
    <col min="6" max="6" width="14.7265625" style="115" customWidth="1"/>
    <col min="7" max="7" width="15.7265625" style="115" customWidth="1"/>
    <col min="8" max="8" width="27.5429687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47.5" customHeight="1" x14ac:dyDescent="0.4">
      <c r="A6" s="482" t="s">
        <v>339</v>
      </c>
      <c r="B6" s="483"/>
      <c r="C6" s="636" t="s">
        <v>340</v>
      </c>
      <c r="D6" s="636"/>
      <c r="E6" s="636"/>
      <c r="F6" s="636"/>
      <c r="G6" s="636"/>
      <c r="H6" s="636"/>
    </row>
    <row r="7" spans="1:8" ht="55.5" customHeight="1" x14ac:dyDescent="0.4">
      <c r="A7" s="482" t="s">
        <v>341</v>
      </c>
      <c r="B7" s="483"/>
      <c r="C7" s="636" t="s">
        <v>342</v>
      </c>
      <c r="D7" s="636"/>
      <c r="E7" s="636"/>
      <c r="F7" s="636"/>
      <c r="G7" s="636"/>
      <c r="H7" s="636"/>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222"/>
      <c r="E16" s="136"/>
      <c r="F16" s="136"/>
    </row>
    <row r="17" spans="2:8" x14ac:dyDescent="0.4">
      <c r="C17" s="135"/>
      <c r="D17" s="222"/>
      <c r="E17" s="136"/>
      <c r="F17" s="136"/>
    </row>
    <row r="18" spans="2:8" s="298" customFormat="1" ht="23" x14ac:dyDescent="0.5">
      <c r="B18" s="247" t="s">
        <v>343</v>
      </c>
      <c r="C18" s="248"/>
      <c r="D18" s="309"/>
      <c r="E18" s="303"/>
      <c r="F18" s="303"/>
      <c r="G18" s="304"/>
      <c r="H18" s="304"/>
    </row>
    <row r="19" spans="2:8" s="298" customFormat="1" ht="23" x14ac:dyDescent="0.5">
      <c r="B19" s="247"/>
      <c r="C19" s="248"/>
      <c r="D19" s="309"/>
      <c r="E19" s="303"/>
      <c r="F19" s="303"/>
      <c r="G19" s="304"/>
      <c r="H19" s="304"/>
    </row>
    <row r="20" spans="2:8" s="298" customFormat="1" ht="14.5" customHeight="1" x14ac:dyDescent="0.5">
      <c r="B20" s="249" t="s">
        <v>124</v>
      </c>
      <c r="C20" s="248"/>
      <c r="E20" s="303"/>
      <c r="F20" s="303"/>
      <c r="G20" s="304"/>
      <c r="H20" s="304"/>
    </row>
    <row r="21" spans="2:8" s="298" customFormat="1" ht="14.5" customHeight="1" x14ac:dyDescent="0.5">
      <c r="B21" s="249"/>
      <c r="C21" s="248"/>
      <c r="E21" s="303"/>
      <c r="F21" s="303"/>
      <c r="G21" s="304"/>
      <c r="H21" s="304"/>
    </row>
    <row r="22" spans="2:8" ht="12" customHeight="1" x14ac:dyDescent="0.4">
      <c r="B22" s="292"/>
      <c r="C22" s="116"/>
      <c r="E22" s="117"/>
      <c r="F22" s="117"/>
      <c r="G22" s="118"/>
      <c r="H22" s="118"/>
    </row>
    <row r="23" spans="2:8" ht="82.5" customHeight="1" x14ac:dyDescent="0.4">
      <c r="B23" s="712" t="s">
        <v>1</v>
      </c>
      <c r="C23" s="715"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3" s="515"/>
      <c r="E23" s="515"/>
      <c r="F23" s="515"/>
      <c r="G23" s="515"/>
      <c r="H23" s="516"/>
    </row>
    <row r="24" spans="2:8" ht="76.5" customHeight="1" x14ac:dyDescent="0.4">
      <c r="B24" s="713"/>
      <c r="C24" s="71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4" s="577"/>
      <c r="E24" s="577"/>
      <c r="F24" s="577"/>
      <c r="G24" s="577"/>
      <c r="H24" s="578"/>
    </row>
    <row r="25" spans="2:8" ht="63" customHeight="1" x14ac:dyDescent="0.4">
      <c r="B25" s="713"/>
      <c r="C25" s="71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5" s="577"/>
      <c r="E25" s="577"/>
      <c r="F25" s="577"/>
      <c r="G25" s="577"/>
      <c r="H25" s="578"/>
    </row>
    <row r="26" spans="2:8" ht="86.25" customHeight="1" x14ac:dyDescent="0.4">
      <c r="B26" s="713"/>
      <c r="C26" s="71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6" s="577"/>
      <c r="E26" s="577"/>
      <c r="F26" s="577"/>
      <c r="G26" s="577"/>
      <c r="H26" s="578"/>
    </row>
    <row r="27" spans="2:8" ht="90.75" customHeight="1" x14ac:dyDescent="0.4">
      <c r="B27" s="713"/>
      <c r="C27" s="71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7" s="577"/>
      <c r="E27" s="577"/>
      <c r="F27" s="577"/>
      <c r="G27" s="577"/>
      <c r="H27" s="578"/>
    </row>
    <row r="28" spans="2:8" ht="78.75" customHeight="1" x14ac:dyDescent="0.4">
      <c r="B28" s="713"/>
      <c r="C28" s="71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8" s="577"/>
      <c r="E28" s="577"/>
      <c r="F28" s="577"/>
      <c r="G28" s="577"/>
      <c r="H28" s="578"/>
    </row>
    <row r="29" spans="2:8" ht="91.5" customHeight="1" x14ac:dyDescent="0.4">
      <c r="B29" s="713"/>
      <c r="C29" s="71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9" s="577"/>
      <c r="E29" s="577"/>
      <c r="F29" s="577"/>
      <c r="G29" s="577"/>
      <c r="H29" s="578"/>
    </row>
    <row r="30" spans="2:8" ht="97.5" customHeight="1" x14ac:dyDescent="0.4">
      <c r="B30" s="713"/>
      <c r="C30" s="716" t="str">
        <f>+'Critères d''éligibilité socle'!C12</f>
        <v>L'opération est conforme aux stratégies et documents de planification correspondants, établis en vue du respect des conditions favorisantes, prévues à l’article 15 du règlement (UE) n°2021/1060.</v>
      </c>
      <c r="D30" s="577"/>
      <c r="E30" s="577"/>
      <c r="F30" s="577"/>
      <c r="G30" s="577"/>
      <c r="H30" s="578"/>
    </row>
    <row r="31" spans="2:8" ht="81.75" customHeight="1" x14ac:dyDescent="0.4">
      <c r="B31" s="713"/>
      <c r="C31" s="71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1" s="577"/>
      <c r="E31" s="577"/>
      <c r="F31" s="577"/>
      <c r="G31" s="577"/>
      <c r="H31" s="578"/>
    </row>
    <row r="32" spans="2:8" ht="71.25" customHeight="1" x14ac:dyDescent="0.4">
      <c r="B32" s="713"/>
      <c r="C32" s="716" t="str">
        <f>+'Critères d''éligibilité socle'!C14</f>
        <v>L'opération n'est pas concernée par un avis motivé émis par la Commission européenne concernant une infraction au titre de l’article 258 du Traité sur le fonctionnement de l'Union Européenne (TFUE).</v>
      </c>
      <c r="D32" s="577"/>
      <c r="E32" s="577"/>
      <c r="F32" s="577"/>
      <c r="G32" s="577"/>
      <c r="H32" s="578"/>
    </row>
    <row r="33" spans="2:8" ht="60.75" customHeight="1" x14ac:dyDescent="0.4">
      <c r="B33" s="713"/>
      <c r="C33" s="71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3" s="577"/>
      <c r="E33" s="577"/>
      <c r="F33" s="577"/>
      <c r="G33" s="577"/>
      <c r="H33" s="578"/>
    </row>
    <row r="34" spans="2:8" ht="162.75" customHeight="1" x14ac:dyDescent="0.4">
      <c r="B34" s="713"/>
      <c r="C34" s="71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4" s="577"/>
      <c r="E34" s="577"/>
      <c r="F34" s="577"/>
      <c r="G34" s="577"/>
      <c r="H34" s="578"/>
    </row>
    <row r="35" spans="2:8" ht="64.5" customHeight="1" x14ac:dyDescent="0.4">
      <c r="B35" s="713"/>
      <c r="C35" s="71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5" s="577"/>
      <c r="E35" s="577"/>
      <c r="F35" s="577"/>
      <c r="G35" s="577"/>
      <c r="H35" s="578"/>
    </row>
    <row r="36" spans="2:8" ht="114.75" customHeight="1" x14ac:dyDescent="0.4">
      <c r="B36" s="713"/>
      <c r="C36" s="71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6" s="577"/>
      <c r="E36" s="577"/>
      <c r="F36" s="577"/>
      <c r="G36" s="577"/>
      <c r="H36" s="578"/>
    </row>
    <row r="37" spans="2:8" ht="93" customHeight="1" x14ac:dyDescent="0.4">
      <c r="B37" s="713"/>
      <c r="C37" s="716" t="str">
        <f>+'Critères d''éligibilité socle'!C19</f>
        <v>L'opération respecte le principe de cofinancement imposant l'intervention d'une contribution nationale publique ou privée suivant les règles déterminées à l'article 112 du règlement (UE) n°2021/1060.</v>
      </c>
      <c r="D37" s="577"/>
      <c r="E37" s="577"/>
      <c r="F37" s="577"/>
      <c r="G37" s="577"/>
      <c r="H37" s="578"/>
    </row>
    <row r="38" spans="2:8" ht="83.25" customHeight="1" x14ac:dyDescent="0.4">
      <c r="B38" s="713"/>
      <c r="C38" s="716" t="str">
        <f>+'Critères d''éligibilité socle'!C20</f>
        <v>L'opération respecte le principe d'éligibilité géographique conformément aux articles 63 et suivants du règlement (UE) n°2021/1060.</v>
      </c>
      <c r="D38" s="577"/>
      <c r="E38" s="577"/>
      <c r="F38" s="577"/>
      <c r="G38" s="577"/>
      <c r="H38" s="578"/>
    </row>
    <row r="39" spans="2:8" ht="172.5" customHeight="1" x14ac:dyDescent="0.4">
      <c r="B39" s="713"/>
      <c r="C39" s="71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9" s="577"/>
      <c r="E39" s="577"/>
      <c r="F39" s="577"/>
      <c r="G39" s="577"/>
      <c r="H39" s="578"/>
    </row>
    <row r="40" spans="2:8" ht="151.5" customHeight="1" x14ac:dyDescent="0.4">
      <c r="B40" s="713"/>
      <c r="C40" s="71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40" s="577"/>
      <c r="E40" s="577"/>
      <c r="F40" s="577"/>
      <c r="G40" s="577"/>
      <c r="H40" s="578"/>
    </row>
    <row r="41" spans="2:8" ht="45.75" customHeight="1" x14ac:dyDescent="0.4">
      <c r="B41" s="714"/>
      <c r="C41" s="716" t="str">
        <f>+'Critères d''éligibilité socle'!C23</f>
        <v>L'opération se conforme aux dispositions spécifiques de l'article 64 du règlement (UE) n°2021-1060 qui indique les coûts ne pouvant pas donner lieu à une contribution des fonds européens.</v>
      </c>
      <c r="D41" s="577"/>
      <c r="E41" s="577"/>
      <c r="F41" s="577"/>
      <c r="G41" s="577"/>
      <c r="H41" s="578"/>
    </row>
    <row r="42" spans="2:8" ht="22.5" customHeight="1" x14ac:dyDescent="0.4">
      <c r="B42" s="717" t="s">
        <v>21</v>
      </c>
      <c r="C42" s="576" t="str">
        <f>+'Critères d''éligibilité socle'!C24</f>
        <v>L'opération est conforme aux champs d'intervention du FEDER définis à l'article 5 du règlement (UE) n°2021/1058.</v>
      </c>
      <c r="D42" s="577"/>
      <c r="E42" s="577"/>
      <c r="F42" s="577"/>
      <c r="G42" s="577"/>
      <c r="H42" s="578"/>
    </row>
    <row r="43" spans="2:8" x14ac:dyDescent="0.4">
      <c r="B43" s="575"/>
      <c r="C43" s="576" t="str">
        <f>+'Critères d''éligibilité socle'!C25</f>
        <v>L'opération est conforme aux exclusions du champs d'intervention du FEDER définies à l'article 7 du règlement (UE) n°2021/1058.</v>
      </c>
      <c r="D43" s="577"/>
      <c r="E43" s="577"/>
      <c r="F43" s="577"/>
      <c r="G43" s="577"/>
      <c r="H43" s="578"/>
    </row>
    <row r="44" spans="2:8" x14ac:dyDescent="0.4">
      <c r="B44" s="293" t="s">
        <v>24</v>
      </c>
      <c r="C44" s="576" t="str">
        <f>+'Critères d''éligibilité socle'!C26</f>
        <v xml:space="preserve">L'opération est conforme aux champs d'intervention du FSE+ définis aux articles 16 et 22 du règlement (UE) n°2021/1057 </v>
      </c>
      <c r="D44" s="577"/>
      <c r="E44" s="577"/>
      <c r="F44" s="577"/>
      <c r="G44" s="577"/>
      <c r="H44" s="578"/>
    </row>
    <row r="45" spans="2:8" ht="36" x14ac:dyDescent="0.4">
      <c r="B45" s="294" t="s">
        <v>26</v>
      </c>
      <c r="C45" s="581" t="str">
        <f>+'Critères d''éligibilité socle'!C27</f>
        <v>L'opération est conforme aux règles définies au niveau national par le décret n°2022-608 du 21 avril 2022 fixant les règles nationales d’éligibilité des dépenses.</v>
      </c>
      <c r="D45" s="582"/>
      <c r="E45" s="582"/>
      <c r="F45" s="582"/>
      <c r="G45" s="582"/>
      <c r="H45" s="583"/>
    </row>
    <row r="46" spans="2:8" x14ac:dyDescent="0.4">
      <c r="B46" s="220"/>
      <c r="C46" s="221"/>
    </row>
    <row r="47" spans="2:8" s="298" customFormat="1" ht="23" x14ac:dyDescent="0.5">
      <c r="B47" s="249" t="s">
        <v>125</v>
      </c>
    </row>
    <row r="48" spans="2:8" s="298" customFormat="1" ht="23" x14ac:dyDescent="0.5">
      <c r="B48" s="249"/>
    </row>
    <row r="49" spans="2:16" x14ac:dyDescent="0.4">
      <c r="B49" s="323" t="s">
        <v>344</v>
      </c>
      <c r="C49" s="116"/>
      <c r="E49" s="117"/>
      <c r="F49" s="117"/>
      <c r="G49" s="118"/>
      <c r="H49" s="118"/>
    </row>
    <row r="50" spans="2:16" x14ac:dyDescent="0.4">
      <c r="B50" s="323" t="s">
        <v>345</v>
      </c>
      <c r="C50" s="116"/>
      <c r="E50" s="117"/>
      <c r="F50" s="117"/>
      <c r="G50" s="118"/>
      <c r="H50" s="118"/>
    </row>
    <row r="51" spans="2:16" x14ac:dyDescent="0.4">
      <c r="B51" s="323" t="s">
        <v>346</v>
      </c>
    </row>
    <row r="52" spans="2:16" ht="153.75" customHeight="1" x14ac:dyDescent="0.4">
      <c r="B52" s="706" t="s">
        <v>341</v>
      </c>
      <c r="C52" s="709" t="s">
        <v>236</v>
      </c>
      <c r="D52" s="502" t="s">
        <v>347</v>
      </c>
      <c r="E52" s="502"/>
      <c r="F52" s="502"/>
      <c r="G52" s="502"/>
      <c r="H52" s="503"/>
      <c r="L52" s="153"/>
      <c r="M52" s="154"/>
      <c r="N52" s="136"/>
      <c r="O52" s="136"/>
      <c r="P52" s="136"/>
    </row>
    <row r="53" spans="2:16" ht="112.5" customHeight="1" x14ac:dyDescent="0.4">
      <c r="B53" s="707"/>
      <c r="C53" s="679"/>
      <c r="D53" s="565" t="s">
        <v>348</v>
      </c>
      <c r="E53" s="566"/>
      <c r="F53" s="566"/>
      <c r="G53" s="566"/>
      <c r="H53" s="567"/>
    </row>
    <row r="54" spans="2:16" ht="64.5" customHeight="1" x14ac:dyDescent="0.4">
      <c r="B54" s="707"/>
      <c r="C54" s="679"/>
      <c r="D54" s="565" t="s">
        <v>349</v>
      </c>
      <c r="E54" s="566"/>
      <c r="F54" s="566"/>
      <c r="G54" s="566"/>
      <c r="H54" s="567"/>
      <c r="I54" s="234"/>
    </row>
    <row r="55" spans="2:16" ht="32.25" customHeight="1" x14ac:dyDescent="0.4">
      <c r="B55" s="707"/>
      <c r="C55" s="679"/>
      <c r="D55" s="703" t="s">
        <v>130</v>
      </c>
      <c r="E55" s="704"/>
      <c r="F55" s="704"/>
      <c r="G55" s="704"/>
      <c r="H55" s="718"/>
      <c r="I55" s="234"/>
    </row>
    <row r="56" spans="2:16" ht="119.25" customHeight="1" x14ac:dyDescent="0.4">
      <c r="B56" s="708"/>
      <c r="C56" s="710"/>
      <c r="D56" s="711" t="s">
        <v>350</v>
      </c>
      <c r="E56" s="498"/>
      <c r="F56" s="498"/>
      <c r="G56" s="498"/>
      <c r="H56" s="499"/>
      <c r="M56" s="236"/>
      <c r="N56" s="222"/>
      <c r="O56" s="222"/>
      <c r="P56" s="222"/>
    </row>
    <row r="57" spans="2:16" x14ac:dyDescent="0.4">
      <c r="F57" s="221"/>
      <c r="G57" s="221"/>
      <c r="H57" s="221"/>
      <c r="M57" s="236"/>
      <c r="N57" s="222"/>
      <c r="O57" s="222"/>
      <c r="P57" s="222"/>
    </row>
    <row r="58" spans="2:16" hidden="1" x14ac:dyDescent="0.4">
      <c r="F58" s="221"/>
      <c r="G58" s="221"/>
      <c r="H58" s="221"/>
      <c r="M58" s="236"/>
      <c r="N58" s="222"/>
      <c r="O58" s="222"/>
      <c r="P58" s="222"/>
    </row>
    <row r="59" spans="2:16" hidden="1" x14ac:dyDescent="0.4">
      <c r="F59" s="221"/>
      <c r="G59" s="221"/>
      <c r="H59" s="221"/>
      <c r="M59" s="236"/>
      <c r="N59" s="222"/>
      <c r="O59" s="222"/>
      <c r="P59" s="222"/>
    </row>
    <row r="60" spans="2:16" hidden="1" x14ac:dyDescent="0.4">
      <c r="F60" s="221"/>
      <c r="G60" s="221"/>
      <c r="H60" s="221"/>
      <c r="M60" s="236"/>
      <c r="N60" s="222"/>
      <c r="O60" s="222"/>
      <c r="P60" s="222"/>
    </row>
    <row r="61" spans="2:16" hidden="1" x14ac:dyDescent="0.4">
      <c r="F61" s="221"/>
      <c r="G61" s="221"/>
      <c r="H61" s="221"/>
      <c r="M61" s="236"/>
      <c r="N61" s="222"/>
      <c r="O61" s="222"/>
      <c r="P61" s="222"/>
    </row>
    <row r="62" spans="2:16" hidden="1" x14ac:dyDescent="0.4">
      <c r="F62" s="221"/>
      <c r="G62" s="221"/>
      <c r="H62" s="221"/>
      <c r="M62" s="236"/>
      <c r="N62" s="222"/>
      <c r="O62" s="222"/>
      <c r="P62" s="222"/>
    </row>
    <row r="63" spans="2:16" hidden="1" x14ac:dyDescent="0.4">
      <c r="F63" s="221"/>
      <c r="G63" s="221"/>
      <c r="H63" s="221"/>
      <c r="M63" s="236"/>
      <c r="N63" s="222"/>
      <c r="O63" s="222"/>
      <c r="P63" s="222"/>
    </row>
    <row r="64" spans="2:16" hidden="1" x14ac:dyDescent="0.4">
      <c r="F64" s="221"/>
      <c r="G64" s="221"/>
      <c r="H64" s="221"/>
      <c r="M64" s="236"/>
      <c r="N64" s="222"/>
      <c r="O64" s="222"/>
      <c r="P64" s="222"/>
    </row>
    <row r="65" spans="1:16" hidden="1" x14ac:dyDescent="0.4">
      <c r="F65" s="221"/>
      <c r="G65" s="221"/>
      <c r="H65" s="221"/>
      <c r="M65" s="236"/>
      <c r="N65" s="222"/>
      <c r="O65" s="222"/>
      <c r="P65" s="222"/>
    </row>
    <row r="66" spans="1:16" hidden="1" x14ac:dyDescent="0.4">
      <c r="F66" s="221"/>
      <c r="G66" s="221"/>
      <c r="H66" s="221"/>
      <c r="M66" s="236"/>
      <c r="N66" s="222"/>
      <c r="O66" s="222"/>
      <c r="P66" s="222"/>
    </row>
    <row r="67" spans="1:16" hidden="1" x14ac:dyDescent="0.4">
      <c r="F67" s="221"/>
      <c r="G67" s="221"/>
      <c r="H67" s="221"/>
      <c r="M67" s="236"/>
      <c r="N67" s="222"/>
      <c r="O67" s="222"/>
      <c r="P67" s="222"/>
    </row>
    <row r="68" spans="1:16" hidden="1" x14ac:dyDescent="0.4">
      <c r="F68" s="221"/>
      <c r="G68" s="221"/>
      <c r="H68" s="221"/>
      <c r="M68" s="236"/>
      <c r="N68" s="222"/>
      <c r="O68" s="222"/>
      <c r="P68" s="222"/>
    </row>
    <row r="69" spans="1:16" hidden="1" x14ac:dyDescent="0.4">
      <c r="F69" s="221"/>
      <c r="G69" s="221"/>
      <c r="H69" s="221"/>
      <c r="M69" s="236"/>
      <c r="N69" s="222"/>
      <c r="O69" s="222"/>
      <c r="P69" s="222"/>
    </row>
    <row r="70" spans="1:16" hidden="1" x14ac:dyDescent="0.4">
      <c r="F70" s="221"/>
      <c r="G70" s="221"/>
      <c r="H70" s="221"/>
      <c r="M70" s="236"/>
      <c r="N70" s="222"/>
      <c r="O70" s="222"/>
      <c r="P70" s="222"/>
    </row>
    <row r="71" spans="1:16" hidden="1" x14ac:dyDescent="0.4">
      <c r="F71" s="221"/>
      <c r="G71" s="221"/>
      <c r="H71" s="221"/>
      <c r="M71" s="236"/>
      <c r="N71" s="222"/>
      <c r="O71" s="222"/>
      <c r="P71" s="222"/>
    </row>
    <row r="72" spans="1:16" hidden="1" x14ac:dyDescent="0.4">
      <c r="F72" s="221"/>
      <c r="G72" s="221"/>
      <c r="H72" s="221"/>
      <c r="M72" s="236"/>
      <c r="N72" s="222"/>
      <c r="O72" s="222"/>
      <c r="P72" s="222"/>
    </row>
    <row r="73" spans="1:16" hidden="1" x14ac:dyDescent="0.4">
      <c r="F73" s="221"/>
      <c r="G73" s="221"/>
      <c r="H73" s="221"/>
      <c r="M73" s="236"/>
      <c r="N73" s="222"/>
      <c r="O73" s="222"/>
      <c r="P73" s="222"/>
    </row>
    <row r="74" spans="1:16" s="298" customFormat="1" ht="23" x14ac:dyDescent="0.5">
      <c r="B74" s="247" t="s">
        <v>251</v>
      </c>
      <c r="C74" s="248"/>
      <c r="E74" s="303"/>
      <c r="F74" s="303"/>
      <c r="G74" s="304"/>
      <c r="H74" s="304"/>
      <c r="M74" s="324"/>
      <c r="N74" s="309"/>
      <c r="O74" s="309"/>
      <c r="P74" s="309"/>
    </row>
    <row r="75" spans="1:16" s="298" customFormat="1" ht="23" x14ac:dyDescent="0.5">
      <c r="B75" s="247"/>
      <c r="C75" s="248"/>
      <c r="E75" s="303"/>
      <c r="F75" s="303"/>
      <c r="G75" s="304"/>
      <c r="H75" s="304"/>
      <c r="M75" s="324"/>
      <c r="N75" s="309"/>
      <c r="O75" s="309"/>
      <c r="P75" s="309"/>
    </row>
    <row r="76" spans="1:16" s="298" customFormat="1" ht="23" x14ac:dyDescent="0.5">
      <c r="B76" s="247" t="s">
        <v>134</v>
      </c>
      <c r="C76" s="248"/>
      <c r="D76" s="247"/>
      <c r="E76" s="303"/>
      <c r="F76" s="303"/>
      <c r="G76" s="304"/>
      <c r="H76" s="304"/>
    </row>
    <row r="77" spans="1:16" x14ac:dyDescent="0.4">
      <c r="B77" s="219"/>
      <c r="C77" s="116"/>
      <c r="D77" s="219"/>
      <c r="E77" s="117"/>
      <c r="F77" s="117"/>
      <c r="G77" s="118"/>
      <c r="H77" s="118"/>
    </row>
    <row r="78" spans="1:16" x14ac:dyDescent="0.4">
      <c r="A78" s="115" t="s">
        <v>29</v>
      </c>
      <c r="B78" s="119"/>
      <c r="C78" s="432" t="s">
        <v>135</v>
      </c>
      <c r="D78" s="432" t="s">
        <v>31</v>
      </c>
      <c r="E78" s="432" t="s">
        <v>141</v>
      </c>
      <c r="F78" s="432" t="s">
        <v>33</v>
      </c>
      <c r="G78" s="436" t="s">
        <v>34</v>
      </c>
      <c r="H78" s="432" t="s">
        <v>35</v>
      </c>
      <c r="J78" s="135"/>
    </row>
    <row r="79" spans="1:16" x14ac:dyDescent="0.4">
      <c r="B79" s="120"/>
      <c r="C79" s="433"/>
      <c r="D79" s="433"/>
      <c r="E79" s="433"/>
      <c r="F79" s="433"/>
      <c r="G79" s="437"/>
      <c r="H79" s="433"/>
      <c r="J79" s="135"/>
    </row>
    <row r="80" spans="1:16"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c r="J80" s="135"/>
    </row>
    <row r="81" spans="2:11" ht="36" x14ac:dyDescent="0.4">
      <c r="B81" s="348"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c r="J81" s="135"/>
    </row>
    <row r="82" spans="2:11" ht="72" x14ac:dyDescent="0.4">
      <c r="B82" s="349"/>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c r="J82" s="135"/>
    </row>
    <row r="83" spans="2:11" ht="41" x14ac:dyDescent="0.4">
      <c r="B83" s="350"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c r="J83" s="135"/>
    </row>
    <row r="84" spans="2:11" ht="20.5" x14ac:dyDescent="0.4">
      <c r="B84" s="351"/>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c r="J84" s="135"/>
    </row>
    <row r="85" spans="2:11" ht="54" x14ac:dyDescent="0.4">
      <c r="B85" s="351"/>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135"/>
    </row>
    <row r="86" spans="2:11" ht="123"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1" ht="82" x14ac:dyDescent="0.4">
      <c r="B87" s="352"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1" ht="36" x14ac:dyDescent="0.4">
      <c r="B88" s="352"/>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1" x14ac:dyDescent="0.4">
      <c r="C89" s="124"/>
      <c r="D89" s="125"/>
      <c r="E89" s="125"/>
      <c r="F89" s="125"/>
      <c r="G89" s="125"/>
      <c r="H89" s="125"/>
      <c r="J89" s="135"/>
    </row>
    <row r="90" spans="2:11"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1"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1" x14ac:dyDescent="0.4">
      <c r="B92" s="531"/>
      <c r="C92" s="265" t="str">
        <f>+'critères transversaux'!C18</f>
        <v>Sous-total FEDER avec études sans infrastructure</v>
      </c>
      <c r="D92" s="252"/>
      <c r="E92" s="122">
        <f>+SUM(E80:E88)-E86</f>
        <v>25</v>
      </c>
      <c r="F92" s="122">
        <f>+SUM(F80:F88)-F86</f>
        <v>0</v>
      </c>
      <c r="G92" s="128"/>
      <c r="H92" s="128"/>
      <c r="J92" s="135"/>
    </row>
    <row r="93" spans="2:11" x14ac:dyDescent="0.4">
      <c r="B93" s="531"/>
      <c r="C93" s="265" t="str">
        <f>+'critères transversaux'!C19</f>
        <v>Sous total FEDER avec études avec infrastructures</v>
      </c>
      <c r="D93" s="266"/>
      <c r="E93" s="122">
        <f>+SUM(E80:E88)</f>
        <v>26</v>
      </c>
      <c r="F93" s="122">
        <f>+SUM(F80:F88)</f>
        <v>0</v>
      </c>
      <c r="G93" s="129"/>
      <c r="H93" s="129"/>
    </row>
    <row r="94" spans="2:11" x14ac:dyDescent="0.4">
      <c r="B94" s="531"/>
      <c r="C94" s="265" t="str">
        <f>+'critères transversaux'!C20</f>
        <v>Sous-total FSE+ sans études</v>
      </c>
      <c r="D94" s="266"/>
      <c r="E94" s="122">
        <f>+SUM(E80:E85)</f>
        <v>20</v>
      </c>
      <c r="F94" s="122">
        <f>+SUM(F80:F85)</f>
        <v>0</v>
      </c>
      <c r="G94" s="129"/>
      <c r="H94" s="129"/>
    </row>
    <row r="95" spans="2:11" x14ac:dyDescent="0.4">
      <c r="B95" s="435"/>
      <c r="C95" s="265" t="str">
        <f>+'critères transversaux'!C21</f>
        <v>Sous-total FSE+ avec études</v>
      </c>
      <c r="D95" s="266"/>
      <c r="E95" s="122">
        <f>+SUM(E80:E85)+E87+E88</f>
        <v>25</v>
      </c>
      <c r="F95" s="122">
        <f>+SUM(F80:F85)+F87+F88</f>
        <v>0</v>
      </c>
      <c r="G95" s="129"/>
      <c r="H95" s="129"/>
    </row>
    <row r="96" spans="2:11" x14ac:dyDescent="0.4">
      <c r="C96" s="204"/>
      <c r="E96" s="136"/>
      <c r="F96" s="136"/>
    </row>
    <row r="97" spans="2:9" ht="23" x14ac:dyDescent="0.5">
      <c r="B97" s="247" t="s">
        <v>137</v>
      </c>
      <c r="C97" s="224"/>
      <c r="D97" s="219"/>
    </row>
    <row r="99" spans="2:9" ht="36" x14ac:dyDescent="0.4">
      <c r="B99" s="561" t="s">
        <v>341</v>
      </c>
      <c r="C99" s="226" t="s">
        <v>140</v>
      </c>
      <c r="D99" s="226" t="s">
        <v>31</v>
      </c>
      <c r="E99" s="227" t="s">
        <v>141</v>
      </c>
      <c r="F99" s="226" t="s">
        <v>142</v>
      </c>
      <c r="G99" s="227" t="s">
        <v>71</v>
      </c>
      <c r="H99" s="228" t="s">
        <v>35</v>
      </c>
    </row>
    <row r="100" spans="2:9" x14ac:dyDescent="0.4">
      <c r="B100" s="562"/>
      <c r="C100" s="295" t="s">
        <v>351</v>
      </c>
      <c r="D100" s="253"/>
      <c r="E100" s="254">
        <v>2</v>
      </c>
      <c r="F100" s="254">
        <f>D100*E100</f>
        <v>0</v>
      </c>
      <c r="G100" s="255"/>
      <c r="H100" s="256"/>
      <c r="I100" s="273"/>
    </row>
    <row r="101" spans="2:9" x14ac:dyDescent="0.4">
      <c r="B101" s="563"/>
      <c r="C101" s="374" t="s">
        <v>352</v>
      </c>
      <c r="D101" s="262"/>
      <c r="E101" s="263">
        <v>5</v>
      </c>
      <c r="F101" s="254">
        <f t="shared" ref="F101:F103" si="0">D101*E101</f>
        <v>0</v>
      </c>
      <c r="G101" s="296"/>
      <c r="H101" s="297"/>
      <c r="I101" s="273"/>
    </row>
    <row r="102" spans="2:9" x14ac:dyDescent="0.4">
      <c r="B102" s="563"/>
      <c r="C102" s="374" t="s">
        <v>353</v>
      </c>
      <c r="D102" s="262"/>
      <c r="E102" s="263">
        <v>4</v>
      </c>
      <c r="F102" s="254">
        <f t="shared" si="0"/>
        <v>0</v>
      </c>
      <c r="G102" s="296"/>
      <c r="H102" s="297"/>
      <c r="I102" s="273"/>
    </row>
    <row r="103" spans="2:9" x14ac:dyDescent="0.4">
      <c r="B103" s="563"/>
      <c r="C103" s="374" t="s">
        <v>354</v>
      </c>
      <c r="D103" s="262"/>
      <c r="E103" s="263">
        <v>4</v>
      </c>
      <c r="F103" s="254">
        <f t="shared" si="0"/>
        <v>0</v>
      </c>
      <c r="G103" s="296"/>
      <c r="H103" s="297"/>
      <c r="I103" s="273"/>
    </row>
    <row r="104" spans="2:9" ht="18.5" thickBot="1" x14ac:dyDescent="0.45">
      <c r="B104" s="564"/>
      <c r="C104" s="229" t="s">
        <v>78</v>
      </c>
      <c r="D104" s="229"/>
      <c r="E104" s="230"/>
      <c r="F104" s="231">
        <f>SUM(F100:F100)</f>
        <v>0</v>
      </c>
      <c r="G104" s="229"/>
      <c r="H104" s="232"/>
    </row>
    <row r="106" spans="2:9" hidden="1" x14ac:dyDescent="0.4"/>
    <row r="107" spans="2:9" hidden="1" x14ac:dyDescent="0.4"/>
    <row r="108" spans="2:9" hidden="1" x14ac:dyDescent="0.4"/>
    <row r="109" spans="2:9" hidden="1" x14ac:dyDescent="0.4"/>
    <row r="110" spans="2:9" hidden="1" x14ac:dyDescent="0.4"/>
    <row r="111" spans="2:9" hidden="1" x14ac:dyDescent="0.4"/>
    <row r="112" spans="2:9"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4" hidden="1" x14ac:dyDescent="0.4"/>
    <row r="130" spans="2:4" hidden="1" x14ac:dyDescent="0.4"/>
    <row r="131" spans="2:4" hidden="1" x14ac:dyDescent="0.4"/>
    <row r="132" spans="2:4" hidden="1" x14ac:dyDescent="0.4"/>
    <row r="133" spans="2:4" hidden="1" x14ac:dyDescent="0.4"/>
    <row r="134" spans="2:4" hidden="1" x14ac:dyDescent="0.4"/>
    <row r="135" spans="2:4" hidden="1" x14ac:dyDescent="0.4"/>
    <row r="136" spans="2:4" hidden="1" x14ac:dyDescent="0.4"/>
    <row r="137" spans="2:4" hidden="1" x14ac:dyDescent="0.4"/>
    <row r="138" spans="2:4" hidden="1" x14ac:dyDescent="0.4"/>
    <row r="139" spans="2:4" hidden="1" x14ac:dyDescent="0.4"/>
    <row r="140" spans="2:4" hidden="1" x14ac:dyDescent="0.4"/>
    <row r="141" spans="2:4" x14ac:dyDescent="0.4">
      <c r="B141" s="190" t="s">
        <v>80</v>
      </c>
      <c r="C141" s="191"/>
      <c r="D141" s="128">
        <f>+F104</f>
        <v>0</v>
      </c>
    </row>
    <row r="143" spans="2:4" hidden="1" x14ac:dyDescent="0.4"/>
    <row r="144" spans="2:4" s="298" customFormat="1" ht="23" hidden="1" x14ac:dyDescent="0.5"/>
    <row r="145" spans="2:10" s="298" customFormat="1" ht="23" hidden="1" x14ac:dyDescent="0.5">
      <c r="B145" s="247"/>
    </row>
    <row r="146" spans="2:10" s="298" customFormat="1" ht="23" hidden="1" x14ac:dyDescent="0.5"/>
    <row r="147" spans="2:10" s="298" customFormat="1" ht="23" x14ac:dyDescent="0.5">
      <c r="B147" s="247" t="s">
        <v>152</v>
      </c>
    </row>
    <row r="148" spans="2:10" ht="23" x14ac:dyDescent="0.5">
      <c r="B148" s="247" t="s">
        <v>153</v>
      </c>
    </row>
    <row r="149" spans="2:10" s="298" customFormat="1" ht="23.5" hidden="1" thickBot="1" x14ac:dyDescent="0.55000000000000004">
      <c r="B149" s="247"/>
    </row>
    <row r="150" spans="2:10" ht="36.5" hidden="1" thickBot="1" x14ac:dyDescent="0.45">
      <c r="B150" s="137"/>
      <c r="C150" s="138" t="s">
        <v>69</v>
      </c>
      <c r="D150" s="139" t="e">
        <f>+'critères bonus'!#REF!</f>
        <v>#REF!</v>
      </c>
      <c r="E150" s="524" t="s">
        <v>71</v>
      </c>
      <c r="F150" s="525"/>
      <c r="G150" s="526"/>
      <c r="H150" s="140" t="s">
        <v>35</v>
      </c>
    </row>
    <row r="151" spans="2:10" ht="122.25" hidden="1" customHeight="1" x14ac:dyDescent="0.4">
      <c r="B151" s="579" t="s">
        <v>154</v>
      </c>
      <c r="C151" s="159" t="e">
        <f>+'critères bonus'!#REF!</f>
        <v>#REF!</v>
      </c>
      <c r="D151" s="142"/>
      <c r="E151" s="470"/>
      <c r="F151" s="471"/>
      <c r="G151" s="472"/>
      <c r="H151" s="143"/>
      <c r="I151" s="234"/>
      <c r="J151" s="234"/>
    </row>
    <row r="152" spans="2:10" hidden="1" x14ac:dyDescent="0.4">
      <c r="B152" s="579"/>
      <c r="C152" s="160" t="e">
        <f>+'critères bonus'!#REF!</f>
        <v>#REF!</v>
      </c>
      <c r="D152" s="145"/>
      <c r="E152" s="522"/>
      <c r="F152" s="522"/>
      <c r="G152" s="522"/>
      <c r="H152" s="146"/>
      <c r="I152" s="234"/>
      <c r="J152" s="234"/>
    </row>
    <row r="153" spans="2:10" hidden="1" x14ac:dyDescent="0.4">
      <c r="B153" s="579"/>
      <c r="C153" s="160" t="e">
        <f>+'critères bonus'!#REF!</f>
        <v>#REF!</v>
      </c>
      <c r="D153" s="145"/>
      <c r="E153" s="522"/>
      <c r="F153" s="522"/>
      <c r="G153" s="522"/>
      <c r="H153" s="146"/>
      <c r="I153" s="234"/>
      <c r="J153" s="234"/>
    </row>
    <row r="154" spans="2:10" ht="18.5" hidden="1" thickBot="1" x14ac:dyDescent="0.45">
      <c r="B154" s="579"/>
      <c r="C154" s="235" t="e">
        <f>+'critères bonus'!#REF!</f>
        <v>#REF!</v>
      </c>
      <c r="D154" s="148"/>
      <c r="E154" s="473"/>
      <c r="F154" s="473"/>
      <c r="G154" s="473"/>
      <c r="H154" s="149"/>
      <c r="I154" s="234"/>
      <c r="J154" s="234"/>
    </row>
    <row r="155" spans="2:10" ht="18.5" hidden="1" thickBot="1" x14ac:dyDescent="0.45">
      <c r="B155" s="580"/>
      <c r="C155" s="150" t="s">
        <v>155</v>
      </c>
      <c r="D155" s="151">
        <f>+SUM(D151:D154)</f>
        <v>0</v>
      </c>
      <c r="E155" s="523"/>
      <c r="F155" s="523"/>
      <c r="G155" s="523"/>
      <c r="H155" s="152"/>
      <c r="I155" s="234"/>
      <c r="J155" s="234"/>
    </row>
    <row r="156" spans="2:10" hidden="1" x14ac:dyDescent="0.4">
      <c r="I156" s="234"/>
      <c r="J156" s="234"/>
    </row>
    <row r="157" spans="2:10" ht="18.5" hidden="1" thickBot="1" x14ac:dyDescent="0.45">
      <c r="B157" s="153"/>
      <c r="C157" s="154"/>
      <c r="D157" s="136"/>
      <c r="I157" s="234"/>
      <c r="J157" s="234"/>
    </row>
    <row r="158" spans="2:10" ht="36.5" hidden="1" thickBot="1" x14ac:dyDescent="0.45">
      <c r="B158" s="155"/>
      <c r="C158" s="156" t="s">
        <v>156</v>
      </c>
      <c r="D158" s="139" t="str">
        <f>+'critères bonus'!D8</f>
        <v>Note (0 à 2)</v>
      </c>
      <c r="E158" s="532" t="s">
        <v>71</v>
      </c>
      <c r="F158" s="532"/>
      <c r="G158" s="532"/>
      <c r="H158" s="158" t="s">
        <v>35</v>
      </c>
      <c r="I158" s="234"/>
      <c r="J158" s="234"/>
    </row>
    <row r="159" spans="2:10" hidden="1" x14ac:dyDescent="0.4">
      <c r="B159" s="557" t="s">
        <v>157</v>
      </c>
      <c r="C159" s="159" t="e">
        <f>+'critères bonus'!#REF!</f>
        <v>#REF!</v>
      </c>
      <c r="D159" s="142"/>
      <c r="E159" s="536"/>
      <c r="F159" s="536"/>
      <c r="G159" s="536"/>
      <c r="H159" s="143"/>
      <c r="I159" s="234"/>
      <c r="J159" s="124"/>
    </row>
    <row r="160" spans="2:10" hidden="1" x14ac:dyDescent="0.4">
      <c r="B160" s="558"/>
      <c r="C160" s="160" t="e">
        <f>+'critères bonus'!#REF!</f>
        <v>#REF!</v>
      </c>
      <c r="D160" s="145"/>
      <c r="E160" s="522"/>
      <c r="F160" s="522"/>
      <c r="G160" s="522"/>
      <c r="H160" s="146"/>
      <c r="I160" s="234"/>
      <c r="J160" s="234"/>
    </row>
    <row r="161" spans="2:11" hidden="1" x14ac:dyDescent="0.4">
      <c r="B161" s="558"/>
      <c r="C161" s="160" t="e">
        <f>+'critères bonus'!#REF!</f>
        <v>#REF!</v>
      </c>
      <c r="D161" s="145"/>
      <c r="E161" s="522"/>
      <c r="F161" s="522"/>
      <c r="G161" s="522"/>
      <c r="H161" s="146"/>
      <c r="I161" s="234"/>
      <c r="J161" s="234"/>
    </row>
    <row r="162" spans="2:11" ht="18.5" hidden="1" thickBot="1" x14ac:dyDescent="0.45">
      <c r="B162" s="558"/>
      <c r="C162" s="161" t="e">
        <f>+'critères bonus'!#REF!</f>
        <v>#REF!</v>
      </c>
      <c r="D162" s="162"/>
      <c r="E162" s="537"/>
      <c r="F162" s="537"/>
      <c r="G162" s="537"/>
      <c r="H162" s="163"/>
      <c r="I162" s="234"/>
      <c r="J162" s="234"/>
    </row>
    <row r="163" spans="2:11" ht="18.5" hidden="1" thickBot="1" x14ac:dyDescent="0.45">
      <c r="B163" s="559"/>
      <c r="C163" s="164" t="s">
        <v>158</v>
      </c>
      <c r="D163" s="165">
        <f>+SUM(D159:D162)</f>
        <v>0</v>
      </c>
      <c r="E163" s="538"/>
      <c r="F163" s="538"/>
      <c r="G163" s="538"/>
      <c r="H163" s="166"/>
      <c r="I163" s="234"/>
      <c r="J163" s="234"/>
    </row>
    <row r="164" spans="2:11" ht="18.5" thickBot="1" x14ac:dyDescent="0.45">
      <c r="B164" s="153"/>
      <c r="C164" s="154"/>
      <c r="D164" s="136"/>
      <c r="I164" s="234"/>
      <c r="J164" s="234"/>
    </row>
    <row r="165" spans="2:11" ht="36.5" thickBot="1" x14ac:dyDescent="0.45">
      <c r="B165" s="167"/>
      <c r="C165" s="168" t="s">
        <v>69</v>
      </c>
      <c r="D165" s="169" t="s">
        <v>70</v>
      </c>
      <c r="E165" s="460" t="s">
        <v>71</v>
      </c>
      <c r="F165" s="460"/>
      <c r="G165" s="460"/>
      <c r="H165" s="170" t="s">
        <v>35</v>
      </c>
      <c r="I165" s="234"/>
      <c r="J165" s="234"/>
    </row>
    <row r="166" spans="2:11" ht="54" x14ac:dyDescent="0.4">
      <c r="B166" s="554"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I166" s="234"/>
      <c r="J166" s="301"/>
    </row>
    <row r="167" spans="2:11" ht="90" x14ac:dyDescent="0.4">
      <c r="B167" s="555"/>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301"/>
    </row>
    <row r="168" spans="2:11" ht="36" x14ac:dyDescent="0.4">
      <c r="B168" s="555"/>
      <c r="C168" s="160" t="str">
        <f>+'critères bonus'!C12</f>
        <v>Le projet anticipe ses retombées économiques, sociales et environnementales (analyses, études). Cette notation s'effectue sur 1 point.</v>
      </c>
      <c r="D168" s="181"/>
      <c r="E168" s="461"/>
      <c r="F168" s="462"/>
      <c r="G168" s="463"/>
      <c r="H168" s="182"/>
      <c r="I168" s="234"/>
    </row>
    <row r="169" spans="2:11" ht="36.5" thickBot="1" x14ac:dyDescent="0.45">
      <c r="B169" s="555"/>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c r="K169" s="234"/>
    </row>
    <row r="170" spans="2:11" ht="18.5" thickBot="1" x14ac:dyDescent="0.45">
      <c r="B170" s="556"/>
      <c r="C170" s="185" t="s">
        <v>184</v>
      </c>
      <c r="D170" s="186">
        <f>+SUM(D166:D169)</f>
        <v>0</v>
      </c>
      <c r="E170" s="467"/>
      <c r="F170" s="467"/>
      <c r="G170" s="467"/>
      <c r="H170" s="187"/>
    </row>
    <row r="172" spans="2:11" x14ac:dyDescent="0.4">
      <c r="B172" s="369" t="s">
        <v>223</v>
      </c>
      <c r="C172" s="191"/>
      <c r="D172" s="128">
        <f>+D170+D163+D155</f>
        <v>0</v>
      </c>
      <c r="E172" s="115" t="s">
        <v>160</v>
      </c>
    </row>
    <row r="173" spans="2:11" hidden="1" x14ac:dyDescent="0.4"/>
    <row r="175" spans="2:11" x14ac:dyDescent="0.4">
      <c r="B175" s="219" t="s">
        <v>161</v>
      </c>
    </row>
    <row r="176" spans="2:11" x14ac:dyDescent="0.4">
      <c r="B176" s="273"/>
    </row>
    <row r="177" spans="2:9" ht="36" x14ac:dyDescent="0.4">
      <c r="B177" s="241"/>
      <c r="C177" s="274" t="s">
        <v>69</v>
      </c>
      <c r="D177" s="274" t="s">
        <v>163</v>
      </c>
      <c r="E177" s="592" t="s">
        <v>71</v>
      </c>
      <c r="F177" s="593"/>
      <c r="G177" s="594"/>
      <c r="H177" s="275" t="s">
        <v>35</v>
      </c>
    </row>
    <row r="178" spans="2:9" ht="36" x14ac:dyDescent="0.4">
      <c r="B178" s="630" t="s">
        <v>341</v>
      </c>
      <c r="C178" s="278" t="s">
        <v>355</v>
      </c>
      <c r="D178" s="162"/>
      <c r="E178" s="244"/>
      <c r="F178" s="245"/>
      <c r="G178" s="246"/>
      <c r="H178" s="279"/>
      <c r="I178" s="273"/>
    </row>
    <row r="179" spans="2:9" ht="36" x14ac:dyDescent="0.4">
      <c r="B179" s="630"/>
      <c r="C179" s="278" t="s">
        <v>356</v>
      </c>
      <c r="D179" s="162"/>
      <c r="E179" s="244"/>
      <c r="F179" s="245"/>
      <c r="G179" s="246"/>
      <c r="H179" s="279"/>
    </row>
    <row r="180" spans="2:9" x14ac:dyDescent="0.4">
      <c r="B180" s="564"/>
      <c r="C180" s="280" t="s">
        <v>78</v>
      </c>
      <c r="D180" s="281">
        <f>+SUM(D178:D179)</f>
        <v>0</v>
      </c>
      <c r="E180" s="588"/>
      <c r="F180" s="588"/>
      <c r="G180" s="588"/>
      <c r="H180" s="282"/>
    </row>
    <row r="182" spans="2:9" x14ac:dyDescent="0.4">
      <c r="B182" s="190" t="s">
        <v>165</v>
      </c>
      <c r="C182" s="191"/>
      <c r="D182" s="128">
        <f>+D180</f>
        <v>0</v>
      </c>
      <c r="E182" s="115" t="s">
        <v>166</v>
      </c>
    </row>
    <row r="184" spans="2:9" hidden="1" x14ac:dyDescent="0.4"/>
    <row r="185" spans="2:9" hidden="1" x14ac:dyDescent="0.4"/>
    <row r="186" spans="2:9" hidden="1" x14ac:dyDescent="0.4"/>
    <row r="187" spans="2:9" hidden="1" x14ac:dyDescent="0.4"/>
    <row r="188" spans="2:9" hidden="1" x14ac:dyDescent="0.4"/>
    <row r="189" spans="2:9" hidden="1" x14ac:dyDescent="0.4"/>
    <row r="190" spans="2:9" hidden="1" x14ac:dyDescent="0.4"/>
    <row r="191" spans="2:9" hidden="1" x14ac:dyDescent="0.4"/>
    <row r="192" spans="2:9"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70" spans="2:4" x14ac:dyDescent="0.4">
      <c r="B270" s="369" t="s">
        <v>167</v>
      </c>
      <c r="C270" s="191"/>
    </row>
    <row r="271" spans="2:4" x14ac:dyDescent="0.4">
      <c r="B271" s="370" t="s">
        <v>52</v>
      </c>
      <c r="C271" s="371"/>
      <c r="D271" s="372">
        <f>+F90</f>
        <v>0</v>
      </c>
    </row>
    <row r="272" spans="2:4" x14ac:dyDescent="0.4">
      <c r="B272" s="370" t="s">
        <v>53</v>
      </c>
      <c r="C272" s="371"/>
      <c r="D272" s="372">
        <f>+F91</f>
        <v>0</v>
      </c>
    </row>
    <row r="273" spans="2:4" x14ac:dyDescent="0.4">
      <c r="B273" s="370" t="s">
        <v>54</v>
      </c>
      <c r="C273" s="371"/>
      <c r="D273" s="372">
        <f>+F92</f>
        <v>0</v>
      </c>
    </row>
    <row r="274" spans="2:4" x14ac:dyDescent="0.4">
      <c r="B274" s="370" t="s">
        <v>55</v>
      </c>
      <c r="C274" s="371"/>
      <c r="D274" s="372">
        <f>+F93</f>
        <v>0</v>
      </c>
    </row>
    <row r="275" spans="2:4" x14ac:dyDescent="0.4">
      <c r="B275" s="369" t="s">
        <v>168</v>
      </c>
      <c r="C275" s="191"/>
      <c r="D275" s="372">
        <f>+D141</f>
        <v>0</v>
      </c>
    </row>
    <row r="276" spans="2:4" x14ac:dyDescent="0.4">
      <c r="B276" s="480" t="s">
        <v>159</v>
      </c>
      <c r="C276" s="481"/>
      <c r="D276" s="128">
        <f>+D172</f>
        <v>0</v>
      </c>
    </row>
    <row r="277" spans="2:4" x14ac:dyDescent="0.4">
      <c r="B277" s="190" t="s">
        <v>165</v>
      </c>
      <c r="C277" s="191"/>
      <c r="D277" s="128">
        <f>+D182</f>
        <v>0</v>
      </c>
    </row>
    <row r="278" spans="2:4" x14ac:dyDescent="0.4">
      <c r="B278" s="373" t="s">
        <v>169</v>
      </c>
      <c r="C278" s="239"/>
      <c r="D278" s="128">
        <f>+D277+D276</f>
        <v>0</v>
      </c>
    </row>
    <row r="279" spans="2:4" x14ac:dyDescent="0.4">
      <c r="B279" s="373" t="s">
        <v>170</v>
      </c>
      <c r="C279" s="239"/>
    </row>
    <row r="280" spans="2:4" x14ac:dyDescent="0.4">
      <c r="B280" s="370" t="s">
        <v>52</v>
      </c>
      <c r="C280" s="371"/>
      <c r="D280" s="354">
        <f>+D271+D275</f>
        <v>0</v>
      </c>
    </row>
    <row r="281" spans="2:4" x14ac:dyDescent="0.4">
      <c r="B281" s="370" t="s">
        <v>53</v>
      </c>
      <c r="C281" s="371"/>
      <c r="D281" s="354">
        <f t="shared" ref="D281:D283" si="1">+D272+D276</f>
        <v>0</v>
      </c>
    </row>
    <row r="282" spans="2:4" x14ac:dyDescent="0.4">
      <c r="B282" s="370" t="s">
        <v>54</v>
      </c>
      <c r="C282" s="371"/>
      <c r="D282" s="354">
        <f t="shared" si="1"/>
        <v>0</v>
      </c>
    </row>
    <row r="283" spans="2:4" x14ac:dyDescent="0.4">
      <c r="B283" s="370" t="s">
        <v>55</v>
      </c>
      <c r="C283" s="371"/>
      <c r="D283" s="354">
        <f t="shared" si="1"/>
        <v>0</v>
      </c>
    </row>
    <row r="284" spans="2:4" x14ac:dyDescent="0.4">
      <c r="B284" s="373" t="s">
        <v>171</v>
      </c>
      <c r="C284" s="239"/>
    </row>
    <row r="285" spans="2:4" x14ac:dyDescent="0.4">
      <c r="B285" s="370" t="s">
        <v>52</v>
      </c>
      <c r="C285" s="371"/>
      <c r="D285" s="354">
        <f>+D280+D278</f>
        <v>0</v>
      </c>
    </row>
    <row r="286" spans="2:4" x14ac:dyDescent="0.4">
      <c r="B286" s="370" t="s">
        <v>53</v>
      </c>
      <c r="C286" s="371"/>
      <c r="D286" s="354">
        <f t="shared" ref="D286:D288" si="2">+D281+D279</f>
        <v>0</v>
      </c>
    </row>
    <row r="287" spans="2:4" x14ac:dyDescent="0.4">
      <c r="B287" s="370" t="s">
        <v>54</v>
      </c>
      <c r="C287" s="371"/>
      <c r="D287" s="354">
        <f t="shared" si="2"/>
        <v>0</v>
      </c>
    </row>
    <row r="288" spans="2:4" x14ac:dyDescent="0.4">
      <c r="B288" s="370" t="s">
        <v>55</v>
      </c>
      <c r="C288" s="371"/>
      <c r="D288" s="354">
        <f t="shared" si="2"/>
        <v>0</v>
      </c>
    </row>
    <row r="290" spans="2:8" x14ac:dyDescent="0.4">
      <c r="B290" s="455" t="s">
        <v>83</v>
      </c>
      <c r="C290" s="456"/>
      <c r="D290" s="457"/>
      <c r="E290" s="194">
        <f>+SUM(D280:D283)</f>
        <v>0</v>
      </c>
    </row>
    <row r="291" spans="2:8" ht="54" x14ac:dyDescent="0.4">
      <c r="B291" s="193" t="s">
        <v>84</v>
      </c>
      <c r="C291" s="458" t="s">
        <v>85</v>
      </c>
      <c r="D291" s="459"/>
      <c r="E291" s="195" t="s">
        <v>86</v>
      </c>
    </row>
    <row r="292" spans="2:8" x14ac:dyDescent="0.4">
      <c r="B292" s="548" t="s">
        <v>87</v>
      </c>
      <c r="C292" s="196" t="str">
        <f>+'critères bonus'!C25</f>
        <v>FEDER sans études avec infrastructure : la note hors bonification est inférieure ou égale à  21 sur 84 max</v>
      </c>
      <c r="D292" s="197"/>
      <c r="E292" s="198"/>
    </row>
    <row r="293" spans="2:8" x14ac:dyDescent="0.4">
      <c r="B293" s="549"/>
      <c r="C293" s="199" t="str">
        <f>+'critères bonus'!C26</f>
        <v>FEDER sans études sans infrastructure : la note hors bonification est inférieure ou égale à 20 sur 80 max</v>
      </c>
      <c r="D293" s="200"/>
      <c r="E293" s="201"/>
    </row>
    <row r="294" spans="2:8" x14ac:dyDescent="0.4">
      <c r="B294" s="549"/>
      <c r="C294" s="199" t="str">
        <f>+'critères bonus'!C27</f>
        <v>FEDER avec études sans infrastructure : la note hors bonification est inférieure ou égale à 25 sur 100 max</v>
      </c>
      <c r="D294" s="200"/>
      <c r="E294" s="201"/>
    </row>
    <row r="295" spans="2:8" x14ac:dyDescent="0.4">
      <c r="B295" s="550"/>
      <c r="C295" s="199" t="str">
        <f>+'critères bonus'!C28</f>
        <v>FEDER avec études avec infrastructures : la note hors bonification est inférieure ou égale à 26 sur 104 max</v>
      </c>
      <c r="D295" s="200"/>
      <c r="E295" s="201"/>
    </row>
    <row r="296" spans="2:8" x14ac:dyDescent="0.4">
      <c r="B296" s="548" t="s">
        <v>92</v>
      </c>
      <c r="C296" s="199" t="str">
        <f>+'critères bonus'!C29</f>
        <v>FEDER sans études avec infrastructure : la note hors bonification est comprise entre 22 et 42 sur 84 max</v>
      </c>
      <c r="D296" s="200"/>
      <c r="E296" s="201"/>
    </row>
    <row r="297" spans="2:8" x14ac:dyDescent="0.4">
      <c r="B297" s="549"/>
      <c r="C297" s="199" t="str">
        <f>+'critères bonus'!C30</f>
        <v>FEDER sans études sans infrastructure : la note hors bonification est comprise entre 21 et 40 sur 80 max</v>
      </c>
      <c r="D297" s="200"/>
      <c r="E297" s="201"/>
    </row>
    <row r="298" spans="2:8" x14ac:dyDescent="0.4">
      <c r="B298" s="549"/>
      <c r="C298" s="199" t="str">
        <f>+'critères bonus'!C31</f>
        <v>FEDER avec études sans infrastructure : la note hors bonification  est comprise entre 26 et 50 sur 100 max</v>
      </c>
      <c r="D298" s="200"/>
      <c r="E298" s="201"/>
    </row>
    <row r="299" spans="2:8" x14ac:dyDescent="0.4">
      <c r="B299" s="550"/>
      <c r="C299" s="199" t="str">
        <f>+'critères bonus'!C32</f>
        <v>FEDER avec études avec infrastructures : la note hors bonification  est comprise entre 27 et 52 sur 104 max</v>
      </c>
      <c r="D299" s="200"/>
      <c r="E299" s="201"/>
    </row>
    <row r="300" spans="2:8" x14ac:dyDescent="0.4">
      <c r="B300" s="551" t="s">
        <v>97</v>
      </c>
      <c r="C300" s="196" t="str">
        <f>+'critères bonus'!C33</f>
        <v>FEDER sans études avec infrastructure : la note hors bonification est supérieure ou égale à 43 sur 84 max</v>
      </c>
      <c r="D300" s="197"/>
      <c r="E300" s="202"/>
    </row>
    <row r="301" spans="2:8" x14ac:dyDescent="0.4">
      <c r="B301" s="552"/>
      <c r="C301" s="199" t="str">
        <f>+'critères bonus'!C34</f>
        <v>FEDER sans études sans infrastructure : la note hors bonification est supérieure ou égale à 41 sur 80 max</v>
      </c>
      <c r="D301" s="200"/>
      <c r="E301" s="129"/>
    </row>
    <row r="302" spans="2:8" x14ac:dyDescent="0.4">
      <c r="B302" s="552"/>
      <c r="C302" s="199" t="str">
        <f>+'critères bonus'!C35</f>
        <v>FEDER avec études sans infrastructure : la note hors bonification est supérieure ou égale à 51 sur 100 max</v>
      </c>
      <c r="D302" s="200"/>
      <c r="E302" s="129"/>
    </row>
    <row r="303" spans="2:8" x14ac:dyDescent="0.4">
      <c r="B303" s="553"/>
      <c r="C303" s="199" t="str">
        <f>+'critères bonus'!C36</f>
        <v>FEDER avec études avec infrastructures : la note hors bonification est supérieure ou égale à 53 sur 104 max</v>
      </c>
      <c r="D303" s="200"/>
      <c r="E303" s="129"/>
    </row>
    <row r="304" spans="2:8" x14ac:dyDescent="0.4">
      <c r="B304" s="203"/>
      <c r="H304" s="135"/>
    </row>
    <row r="305" spans="2:8" x14ac:dyDescent="0.4">
      <c r="B305" s="203"/>
      <c r="C305" s="204"/>
      <c r="D305" s="136"/>
      <c r="E305" s="136"/>
      <c r="F305" s="136"/>
    </row>
    <row r="306" spans="2:8" x14ac:dyDescent="0.4">
      <c r="B306" s="544" t="s">
        <v>102</v>
      </c>
      <c r="C306" s="547"/>
      <c r="D306" s="547"/>
      <c r="E306" s="547"/>
      <c r="F306" s="547"/>
      <c r="G306" s="547"/>
      <c r="H306" s="547"/>
    </row>
    <row r="307" spans="2:8" x14ac:dyDescent="0.4">
      <c r="B307" s="545"/>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6"/>
      <c r="C310" s="547"/>
      <c r="D310" s="547"/>
      <c r="E310" s="547"/>
      <c r="F310" s="547"/>
      <c r="G310" s="547"/>
      <c r="H310" s="547"/>
    </row>
    <row r="311" spans="2:8" x14ac:dyDescent="0.4">
      <c r="C311" s="204"/>
      <c r="D311" s="136"/>
      <c r="E311" s="136"/>
      <c r="F311" s="136"/>
    </row>
    <row r="312" spans="2:8" x14ac:dyDescent="0.4">
      <c r="C312" s="204"/>
      <c r="D312" s="136"/>
      <c r="E312" s="136"/>
      <c r="F312" s="136"/>
    </row>
    <row r="313" spans="2:8" x14ac:dyDescent="0.4">
      <c r="B313" s="205" t="s">
        <v>103</v>
      </c>
      <c r="C313" s="542"/>
      <c r="D313" s="542"/>
      <c r="E313" s="542"/>
      <c r="F313" s="542"/>
      <c r="G313" s="542"/>
      <c r="H313" s="542"/>
    </row>
    <row r="314" spans="2:8" x14ac:dyDescent="0.4">
      <c r="B314" s="205" t="s">
        <v>104</v>
      </c>
      <c r="C314" s="542"/>
      <c r="D314" s="542"/>
      <c r="E314" s="542"/>
      <c r="F314" s="542"/>
      <c r="G314" s="542"/>
      <c r="H314" s="542"/>
    </row>
    <row r="315" spans="2:8" x14ac:dyDescent="0.4">
      <c r="B315" s="205" t="s">
        <v>105</v>
      </c>
      <c r="C315" s="542"/>
      <c r="D315" s="542"/>
      <c r="E315" s="542"/>
      <c r="F315" s="542"/>
      <c r="G315" s="542"/>
      <c r="H315" s="542"/>
    </row>
    <row r="316" spans="2:8" x14ac:dyDescent="0.4">
      <c r="B316" s="205" t="s">
        <v>106</v>
      </c>
      <c r="C316" s="542"/>
      <c r="D316" s="542"/>
      <c r="E316" s="542"/>
      <c r="F316" s="542"/>
      <c r="G316" s="542"/>
      <c r="H316" s="542"/>
    </row>
    <row r="317" spans="2:8" x14ac:dyDescent="0.4">
      <c r="B317" s="205" t="s">
        <v>107</v>
      </c>
      <c r="C317" s="542"/>
      <c r="D317" s="542"/>
      <c r="E317" s="542"/>
      <c r="F317" s="542"/>
      <c r="G317" s="542"/>
      <c r="H317" s="542"/>
    </row>
    <row r="318" spans="2:8" x14ac:dyDescent="0.4">
      <c r="B318" s="205" t="s">
        <v>108</v>
      </c>
      <c r="C318" s="542"/>
      <c r="D318" s="542"/>
      <c r="E318" s="542"/>
      <c r="F318" s="542"/>
      <c r="G318" s="542"/>
      <c r="H318" s="542"/>
    </row>
    <row r="319" spans="2:8" x14ac:dyDescent="0.4">
      <c r="B319" s="206" t="s">
        <v>109</v>
      </c>
      <c r="C319" s="543" t="s">
        <v>110</v>
      </c>
      <c r="D319" s="543"/>
      <c r="E319" s="543"/>
      <c r="F319" s="543"/>
      <c r="G319" s="543"/>
      <c r="H319" s="543"/>
    </row>
    <row r="320" spans="2:8" x14ac:dyDescent="0.4">
      <c r="B320" s="205" t="s">
        <v>111</v>
      </c>
      <c r="C320" s="542"/>
      <c r="D320" s="542"/>
      <c r="E320" s="542"/>
      <c r="F320" s="542"/>
      <c r="G320" s="542"/>
      <c r="H320" s="542"/>
    </row>
  </sheetData>
  <mergeCells count="93">
    <mergeCell ref="C320:H320"/>
    <mergeCell ref="C315:H315"/>
    <mergeCell ref="C316:H316"/>
    <mergeCell ref="C317:H317"/>
    <mergeCell ref="C318:H318"/>
    <mergeCell ref="C319:H319"/>
    <mergeCell ref="B300:B303"/>
    <mergeCell ref="B306:B310"/>
    <mergeCell ref="C306:H310"/>
    <mergeCell ref="C313:H313"/>
    <mergeCell ref="C314:H314"/>
    <mergeCell ref="B276:C276"/>
    <mergeCell ref="B290:D290"/>
    <mergeCell ref="C291:D291"/>
    <mergeCell ref="B292:B295"/>
    <mergeCell ref="B296:B299"/>
    <mergeCell ref="E165:G165"/>
    <mergeCell ref="B166:B170"/>
    <mergeCell ref="E168:G168"/>
    <mergeCell ref="E169:G169"/>
    <mergeCell ref="E170:G170"/>
    <mergeCell ref="E158:G158"/>
    <mergeCell ref="B159:B163"/>
    <mergeCell ref="E159:G159"/>
    <mergeCell ref="E160:G160"/>
    <mergeCell ref="E161:G161"/>
    <mergeCell ref="E162:G162"/>
    <mergeCell ref="E163:G163"/>
    <mergeCell ref="E150:G150"/>
    <mergeCell ref="B151:B155"/>
    <mergeCell ref="E151:G151"/>
    <mergeCell ref="E152:G152"/>
    <mergeCell ref="E153:G153"/>
    <mergeCell ref="E154:G154"/>
    <mergeCell ref="E155:G155"/>
    <mergeCell ref="B90:B95"/>
    <mergeCell ref="C39:H39"/>
    <mergeCell ref="C40:H40"/>
    <mergeCell ref="C41:H41"/>
    <mergeCell ref="B42:B43"/>
    <mergeCell ref="C42:H42"/>
    <mergeCell ref="C43:H43"/>
    <mergeCell ref="C44:H44"/>
    <mergeCell ref="C45:H45"/>
    <mergeCell ref="C78:C79"/>
    <mergeCell ref="D78:D79"/>
    <mergeCell ref="E78:E79"/>
    <mergeCell ref="F78:F79"/>
    <mergeCell ref="G78:G79"/>
    <mergeCell ref="H78:H79"/>
    <mergeCell ref="D55:H55"/>
    <mergeCell ref="C34:H34"/>
    <mergeCell ref="C35:H35"/>
    <mergeCell ref="C36:H36"/>
    <mergeCell ref="C37:H37"/>
    <mergeCell ref="C38:H38"/>
    <mergeCell ref="A13:H14"/>
    <mergeCell ref="B99:B104"/>
    <mergeCell ref="C52:C56"/>
    <mergeCell ref="D54:H54"/>
    <mergeCell ref="B23:B41"/>
    <mergeCell ref="C23:H23"/>
    <mergeCell ref="C24:H24"/>
    <mergeCell ref="C25:H25"/>
    <mergeCell ref="C26:H26"/>
    <mergeCell ref="C27:H27"/>
    <mergeCell ref="C28:H28"/>
    <mergeCell ref="C29:H29"/>
    <mergeCell ref="C30:H30"/>
    <mergeCell ref="C31:H31"/>
    <mergeCell ref="C32:H32"/>
    <mergeCell ref="C33:H33"/>
    <mergeCell ref="A2:H2"/>
    <mergeCell ref="A4:B4"/>
    <mergeCell ref="C4:H4"/>
    <mergeCell ref="A5:B5"/>
    <mergeCell ref="C5:H5"/>
    <mergeCell ref="A6:B6"/>
    <mergeCell ref="C6:H6"/>
    <mergeCell ref="E177:G177"/>
    <mergeCell ref="B178:B180"/>
    <mergeCell ref="D52:H52"/>
    <mergeCell ref="D53:H53"/>
    <mergeCell ref="D56:H56"/>
    <mergeCell ref="B52:B56"/>
    <mergeCell ref="A7:B7"/>
    <mergeCell ref="C7:H7"/>
    <mergeCell ref="A8:B8"/>
    <mergeCell ref="C8:H8"/>
    <mergeCell ref="A9:B9"/>
    <mergeCell ref="C9:H9"/>
    <mergeCell ref="E180:G180"/>
    <mergeCell ref="B11:H1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4585B-A67E-4D77-BA86-81CBC6AA7B76}">
  <sheetPr>
    <tabColor rgb="FFFFFF00"/>
  </sheetPr>
  <dimension ref="A1:P320"/>
  <sheetViews>
    <sheetView showGridLines="0" topLeftCell="A166" zoomScale="55" zoomScaleNormal="55" workbookViewId="0">
      <selection activeCell="C183" sqref="C183"/>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22.26953125" style="115" customWidth="1"/>
    <col min="5" max="5" width="18.1796875" style="115" customWidth="1"/>
    <col min="6" max="6" width="14.7265625" style="115" customWidth="1"/>
    <col min="7" max="7" width="15.7265625" style="115" customWidth="1"/>
    <col min="8" max="8" width="27.5429687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47.5" customHeight="1" x14ac:dyDescent="0.4">
      <c r="A6" s="482" t="s">
        <v>357</v>
      </c>
      <c r="B6" s="483"/>
      <c r="C6" s="636" t="s">
        <v>358</v>
      </c>
      <c r="D6" s="636"/>
      <c r="E6" s="636"/>
      <c r="F6" s="636"/>
      <c r="G6" s="636"/>
      <c r="H6" s="636"/>
    </row>
    <row r="7" spans="1:8" ht="55.5" customHeight="1" x14ac:dyDescent="0.4">
      <c r="A7" s="482" t="s">
        <v>359</v>
      </c>
      <c r="B7" s="483"/>
      <c r="C7" s="636" t="s">
        <v>360</v>
      </c>
      <c r="D7" s="636"/>
      <c r="E7" s="636"/>
      <c r="F7" s="636"/>
      <c r="G7" s="636"/>
      <c r="H7" s="636"/>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298" customFormat="1" ht="23" x14ac:dyDescent="0.5">
      <c r="B18" s="247" t="s">
        <v>361</v>
      </c>
      <c r="C18" s="248"/>
      <c r="D18" s="309"/>
      <c r="E18" s="303"/>
      <c r="F18" s="303"/>
      <c r="G18" s="304"/>
      <c r="H18" s="304"/>
    </row>
    <row r="19" spans="2:8" s="298" customFormat="1" ht="23" x14ac:dyDescent="0.5">
      <c r="B19" s="247"/>
      <c r="C19" s="248"/>
      <c r="D19" s="309"/>
      <c r="E19" s="303"/>
      <c r="F19" s="303"/>
      <c r="G19" s="304"/>
      <c r="H19" s="304"/>
    </row>
    <row r="20" spans="2:8" s="298" customFormat="1" ht="17.149999999999999" customHeight="1" x14ac:dyDescent="0.5">
      <c r="B20" s="249" t="s">
        <v>124</v>
      </c>
      <c r="C20" s="248"/>
      <c r="E20" s="303"/>
      <c r="F20" s="303"/>
      <c r="G20" s="304"/>
      <c r="H20" s="304"/>
    </row>
    <row r="21" spans="2:8" ht="17.149999999999999" customHeight="1" x14ac:dyDescent="0.4">
      <c r="B21" s="292"/>
      <c r="C21" s="116"/>
      <c r="E21" s="117"/>
      <c r="F21" s="117"/>
      <c r="G21" s="118"/>
      <c r="H21" s="118"/>
    </row>
    <row r="22" spans="2:8" ht="53.25" customHeight="1" x14ac:dyDescent="0.4">
      <c r="B22" s="574"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84" customHeight="1" x14ac:dyDescent="0.4">
      <c r="B23" s="575"/>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84" customHeight="1" x14ac:dyDescent="0.4">
      <c r="B24" s="575"/>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108.75" customHeight="1" x14ac:dyDescent="0.4">
      <c r="B25" s="575"/>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75" customHeight="1" x14ac:dyDescent="0.4">
      <c r="B26" s="575"/>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77.25" customHeight="1" x14ac:dyDescent="0.4">
      <c r="B27" s="575"/>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100.5" customHeight="1" x14ac:dyDescent="0.4">
      <c r="B28" s="575"/>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77.25" customHeight="1" x14ac:dyDescent="0.4">
      <c r="B29" s="575"/>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83.25" customHeight="1" x14ac:dyDescent="0.4">
      <c r="B30" s="575"/>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87" customHeight="1" x14ac:dyDescent="0.4">
      <c r="B31" s="575"/>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75"/>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16" ht="153" customHeight="1" x14ac:dyDescent="0.4">
      <c r="B33" s="575"/>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16" ht="64.5" customHeight="1" x14ac:dyDescent="0.4">
      <c r="B34" s="575"/>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16" ht="103.5" customHeight="1" x14ac:dyDescent="0.4">
      <c r="B35" s="575"/>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16" ht="92.25" customHeight="1" x14ac:dyDescent="0.4">
      <c r="B36" s="575"/>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16" ht="87.75" customHeight="1" x14ac:dyDescent="0.4">
      <c r="B37" s="575"/>
      <c r="C37" s="576" t="str">
        <f>+'Critères d''éligibilité socle'!C20</f>
        <v>L'opération respecte le principe d'éligibilité géographique conformément aux articles 63 et suivants du règlement (UE) n°2021/1060.</v>
      </c>
      <c r="D37" s="577"/>
      <c r="E37" s="577"/>
      <c r="F37" s="577"/>
      <c r="G37" s="577"/>
      <c r="H37" s="578"/>
    </row>
    <row r="38" spans="2:16" ht="183" customHeight="1" x14ac:dyDescent="0.4">
      <c r="B38" s="575"/>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16" ht="162.75" customHeight="1" x14ac:dyDescent="0.4">
      <c r="B39" s="575"/>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16" ht="45.75" customHeight="1" x14ac:dyDescent="0.4">
      <c r="B40" s="575"/>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16" ht="22.5" customHeight="1" x14ac:dyDescent="0.4">
      <c r="B41" s="575" t="s">
        <v>21</v>
      </c>
      <c r="C41" s="576" t="str">
        <f>+'Critères d''éligibilité socle'!C24</f>
        <v>L'opération est conforme aux champs d'intervention du FEDER définis à l'article 5 du règlement (UE) n°2021/1058.</v>
      </c>
      <c r="D41" s="577"/>
      <c r="E41" s="577"/>
      <c r="F41" s="577"/>
      <c r="G41" s="577"/>
      <c r="H41" s="578"/>
    </row>
    <row r="42" spans="2:16" x14ac:dyDescent="0.4">
      <c r="B42" s="575"/>
      <c r="C42" s="576" t="str">
        <f>+'Critères d''éligibilité socle'!C25</f>
        <v>L'opération est conforme aux exclusions du champs d'intervention du FEDER définies à l'article 7 du règlement (UE) n°2021/1058.</v>
      </c>
      <c r="D42" s="577"/>
      <c r="E42" s="577"/>
      <c r="F42" s="577"/>
      <c r="G42" s="577"/>
      <c r="H42" s="578"/>
    </row>
    <row r="43" spans="2:16" x14ac:dyDescent="0.4">
      <c r="B43" s="293" t="s">
        <v>24</v>
      </c>
      <c r="C43" s="576" t="str">
        <f>+'Critères d''éligibilité socle'!C26</f>
        <v xml:space="preserve">L'opération est conforme aux champs d'intervention du FSE+ définis aux articles 16 et 22 du règlement (UE) n°2021/1057 </v>
      </c>
      <c r="D43" s="577"/>
      <c r="E43" s="577"/>
      <c r="F43" s="577"/>
      <c r="G43" s="577"/>
      <c r="H43" s="578"/>
    </row>
    <row r="44" spans="2:16" ht="36" x14ac:dyDescent="0.4">
      <c r="B44" s="294"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16" x14ac:dyDescent="0.4">
      <c r="B45" s="220"/>
      <c r="C45" s="221"/>
    </row>
    <row r="46" spans="2:16" ht="23" x14ac:dyDescent="0.5">
      <c r="B46" s="249" t="s">
        <v>125</v>
      </c>
    </row>
    <row r="47" spans="2:16" x14ac:dyDescent="0.4">
      <c r="B47" s="292"/>
    </row>
    <row r="48" spans="2:16" x14ac:dyDescent="0.4">
      <c r="B48" s="323" t="s">
        <v>362</v>
      </c>
      <c r="C48" s="116"/>
      <c r="E48" s="117"/>
      <c r="F48" s="117"/>
      <c r="G48" s="118"/>
      <c r="H48" s="118"/>
      <c r="L48" s="153"/>
      <c r="M48" s="154"/>
      <c r="N48" s="136"/>
      <c r="O48" s="136"/>
      <c r="P48" s="136"/>
    </row>
    <row r="49" spans="2:16" x14ac:dyDescent="0.4">
      <c r="B49" s="323" t="s">
        <v>363</v>
      </c>
    </row>
    <row r="50" spans="2:16" ht="155.25" customHeight="1" x14ac:dyDescent="0.4">
      <c r="B50" s="706" t="s">
        <v>341</v>
      </c>
      <c r="C50" s="627" t="s">
        <v>364</v>
      </c>
      <c r="D50" s="502" t="s">
        <v>347</v>
      </c>
      <c r="E50" s="502"/>
      <c r="F50" s="502"/>
      <c r="G50" s="502"/>
      <c r="H50" s="503"/>
    </row>
    <row r="51" spans="2:16" ht="37.15" customHeight="1" x14ac:dyDescent="0.4">
      <c r="B51" s="707"/>
      <c r="C51" s="628"/>
      <c r="D51" s="565" t="s">
        <v>365</v>
      </c>
      <c r="E51" s="566"/>
      <c r="F51" s="566"/>
      <c r="G51" s="566"/>
      <c r="H51" s="567"/>
    </row>
    <row r="52" spans="2:16" ht="67.5" customHeight="1" x14ac:dyDescent="0.4">
      <c r="B52" s="707"/>
      <c r="C52" s="628"/>
      <c r="D52" s="565" t="s">
        <v>366</v>
      </c>
      <c r="E52" s="566"/>
      <c r="F52" s="566"/>
      <c r="G52" s="566"/>
      <c r="H52" s="567"/>
      <c r="M52" s="236"/>
      <c r="N52" s="222"/>
      <c r="O52" s="222"/>
      <c r="P52" s="222"/>
    </row>
    <row r="53" spans="2:16" ht="67.5" customHeight="1" x14ac:dyDescent="0.4">
      <c r="B53" s="707"/>
      <c r="C53" s="628"/>
      <c r="D53" s="703" t="s">
        <v>130</v>
      </c>
      <c r="E53" s="704"/>
      <c r="F53" s="704"/>
      <c r="G53" s="704"/>
      <c r="H53" s="718"/>
      <c r="M53" s="236"/>
      <c r="N53" s="222"/>
      <c r="O53" s="222"/>
      <c r="P53" s="222"/>
    </row>
    <row r="54" spans="2:16" ht="93" customHeight="1" x14ac:dyDescent="0.4">
      <c r="B54" s="708"/>
      <c r="C54" s="629"/>
      <c r="D54" s="711" t="s">
        <v>367</v>
      </c>
      <c r="E54" s="498"/>
      <c r="F54" s="498"/>
      <c r="G54" s="498"/>
      <c r="H54" s="499"/>
      <c r="M54" s="221"/>
      <c r="N54" s="222"/>
      <c r="O54" s="222"/>
      <c r="P54" s="222"/>
    </row>
    <row r="55" spans="2:16" x14ac:dyDescent="0.4">
      <c r="F55" s="221"/>
      <c r="G55" s="221"/>
      <c r="H55" s="221"/>
    </row>
    <row r="56" spans="2:16" hidden="1" x14ac:dyDescent="0.4">
      <c r="F56" s="221"/>
      <c r="G56" s="221"/>
      <c r="H56" s="221"/>
    </row>
    <row r="57" spans="2:16" hidden="1" x14ac:dyDescent="0.4">
      <c r="F57" s="221"/>
      <c r="G57" s="221"/>
      <c r="H57" s="221"/>
    </row>
    <row r="58" spans="2:16" hidden="1" x14ac:dyDescent="0.4">
      <c r="F58" s="221"/>
      <c r="G58" s="221"/>
      <c r="H58" s="221"/>
    </row>
    <row r="59" spans="2:16" hidden="1" x14ac:dyDescent="0.4">
      <c r="F59" s="221"/>
      <c r="G59" s="221"/>
      <c r="H59" s="221"/>
    </row>
    <row r="60" spans="2:16" hidden="1" x14ac:dyDescent="0.4">
      <c r="F60" s="221"/>
      <c r="G60" s="221"/>
      <c r="H60" s="221"/>
    </row>
    <row r="61" spans="2:16" hidden="1" x14ac:dyDescent="0.4">
      <c r="F61" s="221"/>
      <c r="G61" s="221"/>
      <c r="H61" s="221"/>
    </row>
    <row r="62" spans="2:16" hidden="1" x14ac:dyDescent="0.4">
      <c r="F62" s="221"/>
      <c r="G62" s="221"/>
      <c r="H62" s="221"/>
    </row>
    <row r="63" spans="2:16" hidden="1" x14ac:dyDescent="0.4">
      <c r="F63" s="221"/>
      <c r="G63" s="221"/>
      <c r="H63" s="221"/>
    </row>
    <row r="64" spans="2:16" hidden="1" x14ac:dyDescent="0.4">
      <c r="F64" s="221"/>
      <c r="G64" s="221"/>
      <c r="H64" s="221"/>
    </row>
    <row r="65" spans="1:10" hidden="1" x14ac:dyDescent="0.4">
      <c r="F65" s="221"/>
      <c r="G65" s="221"/>
      <c r="H65" s="221"/>
    </row>
    <row r="66" spans="1:10" hidden="1" x14ac:dyDescent="0.4">
      <c r="F66" s="221"/>
      <c r="G66" s="221"/>
      <c r="H66" s="221"/>
    </row>
    <row r="67" spans="1:10" hidden="1" x14ac:dyDescent="0.4">
      <c r="F67" s="221"/>
      <c r="G67" s="221"/>
      <c r="H67" s="221"/>
    </row>
    <row r="68" spans="1:10" hidden="1" x14ac:dyDescent="0.4">
      <c r="F68" s="221"/>
      <c r="G68" s="221"/>
      <c r="H68" s="221"/>
    </row>
    <row r="69" spans="1:10" hidden="1" x14ac:dyDescent="0.4">
      <c r="F69" s="221"/>
      <c r="G69" s="221"/>
      <c r="H69" s="221"/>
    </row>
    <row r="70" spans="1:10" hidden="1" x14ac:dyDescent="0.4">
      <c r="F70" s="221"/>
      <c r="G70" s="221"/>
      <c r="H70" s="221"/>
    </row>
    <row r="71" spans="1:10" hidden="1" x14ac:dyDescent="0.4">
      <c r="F71" s="221"/>
      <c r="G71" s="221"/>
      <c r="H71" s="221"/>
    </row>
    <row r="72" spans="1:10" hidden="1" x14ac:dyDescent="0.4">
      <c r="F72" s="221"/>
      <c r="G72" s="221"/>
      <c r="H72" s="221"/>
    </row>
    <row r="73" spans="1:10" hidden="1" x14ac:dyDescent="0.4">
      <c r="F73" s="221"/>
      <c r="G73" s="221"/>
      <c r="H73" s="221"/>
    </row>
    <row r="74" spans="1:10" s="298" customFormat="1" ht="23" x14ac:dyDescent="0.5">
      <c r="B74" s="247" t="s">
        <v>251</v>
      </c>
      <c r="C74" s="248"/>
      <c r="E74" s="303"/>
      <c r="F74" s="303"/>
      <c r="G74" s="304"/>
      <c r="H74" s="304"/>
    </row>
    <row r="75" spans="1:10" s="298" customFormat="1" ht="23" x14ac:dyDescent="0.5">
      <c r="B75" s="247"/>
      <c r="C75" s="248"/>
      <c r="E75" s="303"/>
      <c r="F75" s="303"/>
      <c r="G75" s="304"/>
      <c r="H75" s="304"/>
    </row>
    <row r="76" spans="1:10" s="298" customFormat="1" ht="23" x14ac:dyDescent="0.5">
      <c r="B76" s="247" t="s">
        <v>134</v>
      </c>
      <c r="C76" s="248"/>
      <c r="D76" s="247"/>
      <c r="E76" s="303"/>
      <c r="F76" s="303"/>
      <c r="G76" s="304"/>
      <c r="H76" s="304"/>
    </row>
    <row r="77" spans="1:10" x14ac:dyDescent="0.4">
      <c r="B77" s="219"/>
      <c r="C77" s="116"/>
      <c r="D77" s="219"/>
      <c r="E77" s="117"/>
      <c r="F77" s="117"/>
      <c r="G77" s="118"/>
      <c r="H77" s="118"/>
    </row>
    <row r="78" spans="1:10" x14ac:dyDescent="0.4">
      <c r="A78" s="115" t="s">
        <v>29</v>
      </c>
      <c r="B78" s="119"/>
      <c r="C78" s="432" t="s">
        <v>135</v>
      </c>
      <c r="D78" s="432" t="s">
        <v>31</v>
      </c>
      <c r="E78" s="432" t="s">
        <v>141</v>
      </c>
      <c r="F78" s="432" t="s">
        <v>33</v>
      </c>
      <c r="G78" s="436" t="s">
        <v>34</v>
      </c>
      <c r="H78" s="432" t="s">
        <v>368</v>
      </c>
      <c r="J78" s="135"/>
    </row>
    <row r="79" spans="1:10" x14ac:dyDescent="0.4">
      <c r="B79" s="120"/>
      <c r="C79" s="433"/>
      <c r="D79" s="433"/>
      <c r="E79" s="433"/>
      <c r="F79" s="433"/>
      <c r="G79" s="437"/>
      <c r="H79" s="433"/>
      <c r="J79" s="135"/>
    </row>
    <row r="80" spans="1:10"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c r="J80" s="135"/>
    </row>
    <row r="81" spans="2:11"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c r="J81" s="135"/>
    </row>
    <row r="82" spans="2:11" ht="72"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c r="J82" s="135"/>
    </row>
    <row r="83" spans="2:11" ht="36"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c r="J83" s="236"/>
    </row>
    <row r="84" spans="2:11"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c r="J84" s="236"/>
    </row>
    <row r="85" spans="2:11" ht="54"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236"/>
    </row>
    <row r="86" spans="2:11" ht="123"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1" ht="36"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1" ht="36"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1" x14ac:dyDescent="0.4">
      <c r="C89" s="124"/>
      <c r="D89" s="125"/>
      <c r="E89" s="125"/>
      <c r="F89" s="125"/>
      <c r="G89" s="125"/>
      <c r="H89" s="125"/>
      <c r="J89" s="135"/>
    </row>
    <row r="90" spans="2:11"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1"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1" x14ac:dyDescent="0.4">
      <c r="B92" s="531"/>
      <c r="C92" s="265" t="str">
        <f>+'critères transversaux'!C18</f>
        <v>Sous-total FEDER avec études sans infrastructure</v>
      </c>
      <c r="D92" s="252"/>
      <c r="E92" s="122">
        <f>+SUM(E80:E88)-E86</f>
        <v>25</v>
      </c>
      <c r="F92" s="122">
        <f>+SUM(F80:F88)-F86</f>
        <v>0</v>
      </c>
      <c r="G92" s="128"/>
      <c r="H92" s="128"/>
      <c r="J92" s="135"/>
    </row>
    <row r="93" spans="2:11" x14ac:dyDescent="0.4">
      <c r="B93" s="531"/>
      <c r="C93" s="265" t="str">
        <f>+'critères transversaux'!C19</f>
        <v>Sous total FEDER avec études avec infrastructures</v>
      </c>
      <c r="D93" s="266"/>
      <c r="E93" s="122">
        <f>+SUM(E80:E88)</f>
        <v>26</v>
      </c>
      <c r="F93" s="122">
        <f>+SUM(F80:F88)</f>
        <v>0</v>
      </c>
      <c r="G93" s="129"/>
      <c r="H93" s="129"/>
    </row>
    <row r="94" spans="2:11" x14ac:dyDescent="0.4">
      <c r="B94" s="531"/>
      <c r="C94" s="265" t="str">
        <f>+'critères transversaux'!C20</f>
        <v>Sous-total FSE+ sans études</v>
      </c>
      <c r="D94" s="266"/>
      <c r="E94" s="122">
        <f>+SUM(E80:E85)</f>
        <v>20</v>
      </c>
      <c r="F94" s="122">
        <f>+SUM(F80:F85)</f>
        <v>0</v>
      </c>
      <c r="G94" s="129"/>
      <c r="H94" s="129"/>
    </row>
    <row r="95" spans="2:11" x14ac:dyDescent="0.4">
      <c r="B95" s="435"/>
      <c r="C95" s="265" t="str">
        <f>+'critères transversaux'!C21</f>
        <v>Sous-total FSE+ avec études</v>
      </c>
      <c r="D95" s="266"/>
      <c r="E95" s="122">
        <f>+SUM(E80:E85)+E87+E88</f>
        <v>25</v>
      </c>
      <c r="F95" s="122">
        <f>+SUM(F80:F85)+F87+F88</f>
        <v>0</v>
      </c>
      <c r="G95" s="129"/>
      <c r="H95" s="129"/>
    </row>
    <row r="96" spans="2:11" x14ac:dyDescent="0.4">
      <c r="C96" s="204"/>
      <c r="E96" s="136"/>
      <c r="F96" s="136"/>
    </row>
    <row r="97" spans="2:9" ht="23" x14ac:dyDescent="0.5">
      <c r="B97" s="247" t="s">
        <v>137</v>
      </c>
      <c r="C97" s="224"/>
      <c r="D97" s="219"/>
    </row>
    <row r="99" spans="2:9" ht="36" x14ac:dyDescent="0.4">
      <c r="B99" s="561" t="s">
        <v>359</v>
      </c>
      <c r="C99" s="226" t="s">
        <v>140</v>
      </c>
      <c r="D99" s="226" t="s">
        <v>31</v>
      </c>
      <c r="E99" s="227" t="s">
        <v>141</v>
      </c>
      <c r="F99" s="226" t="s">
        <v>142</v>
      </c>
      <c r="G99" s="227" t="s">
        <v>71</v>
      </c>
      <c r="H99" s="228" t="s">
        <v>368</v>
      </c>
    </row>
    <row r="100" spans="2:9" x14ac:dyDescent="0.4">
      <c r="B100" s="562"/>
      <c r="C100" s="310" t="s">
        <v>351</v>
      </c>
      <c r="D100" s="253"/>
      <c r="E100" s="254">
        <v>2</v>
      </c>
      <c r="F100" s="254">
        <f>D100*E100</f>
        <v>0</v>
      </c>
      <c r="G100" s="255"/>
      <c r="H100" s="256"/>
      <c r="I100" s="273"/>
    </row>
    <row r="101" spans="2:9" x14ac:dyDescent="0.4">
      <c r="B101" s="564"/>
      <c r="C101" s="229" t="s">
        <v>78</v>
      </c>
      <c r="D101" s="229"/>
      <c r="E101" s="229"/>
      <c r="F101" s="325">
        <f>SUM(F100:F100)</f>
        <v>0</v>
      </c>
      <c r="G101" s="229"/>
      <c r="H101" s="232"/>
    </row>
    <row r="103" spans="2:9" hidden="1" x14ac:dyDescent="0.4"/>
    <row r="104" spans="2:9" hidden="1" x14ac:dyDescent="0.4"/>
    <row r="105" spans="2:9" hidden="1" x14ac:dyDescent="0.4"/>
    <row r="106" spans="2:9" hidden="1" x14ac:dyDescent="0.4"/>
    <row r="107" spans="2:9" hidden="1" x14ac:dyDescent="0.4"/>
    <row r="108" spans="2:9" hidden="1" x14ac:dyDescent="0.4"/>
    <row r="109" spans="2:9" hidden="1" x14ac:dyDescent="0.4"/>
    <row r="110" spans="2:9" hidden="1" x14ac:dyDescent="0.4"/>
    <row r="111" spans="2:9" hidden="1" x14ac:dyDescent="0.4"/>
    <row r="112" spans="2:9"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4" hidden="1" x14ac:dyDescent="0.4"/>
    <row r="130" spans="2:4" hidden="1" x14ac:dyDescent="0.4"/>
    <row r="131" spans="2:4" hidden="1" x14ac:dyDescent="0.4"/>
    <row r="132" spans="2:4" hidden="1" x14ac:dyDescent="0.4"/>
    <row r="133" spans="2:4" hidden="1" x14ac:dyDescent="0.4"/>
    <row r="134" spans="2:4" hidden="1" x14ac:dyDescent="0.4"/>
    <row r="135" spans="2:4" hidden="1" x14ac:dyDescent="0.4"/>
    <row r="136" spans="2:4" hidden="1" x14ac:dyDescent="0.4"/>
    <row r="137" spans="2:4" hidden="1" x14ac:dyDescent="0.4"/>
    <row r="138" spans="2:4" hidden="1" x14ac:dyDescent="0.4"/>
    <row r="139" spans="2:4" x14ac:dyDescent="0.4">
      <c r="B139" s="190" t="s">
        <v>80</v>
      </c>
      <c r="C139" s="191"/>
      <c r="D139" s="128">
        <f>+F101</f>
        <v>0</v>
      </c>
    </row>
    <row r="141" spans="2:4" hidden="1" x14ac:dyDescent="0.4"/>
    <row r="142" spans="2:4" s="298" customFormat="1" ht="23" hidden="1" x14ac:dyDescent="0.5"/>
    <row r="143" spans="2:4" s="298" customFormat="1" ht="23" hidden="1" x14ac:dyDescent="0.5">
      <c r="B143" s="247"/>
    </row>
    <row r="144" spans="2:4" s="298" customFormat="1" ht="23" hidden="1" x14ac:dyDescent="0.5"/>
    <row r="145" spans="2:10" s="298" customFormat="1" ht="23" hidden="1" x14ac:dyDescent="0.5">
      <c r="B145" s="247"/>
    </row>
    <row r="146" spans="2:10" s="298" customFormat="1" ht="23" x14ac:dyDescent="0.5">
      <c r="B146" s="247" t="s">
        <v>152</v>
      </c>
    </row>
    <row r="147" spans="2:10" s="298" customFormat="1" ht="23" hidden="1" x14ac:dyDescent="0.5">
      <c r="B147" s="247"/>
    </row>
    <row r="148" spans="2:10" s="298" customFormat="1" ht="23" x14ac:dyDescent="0.5">
      <c r="B148" s="247" t="s">
        <v>153</v>
      </c>
    </row>
    <row r="149" spans="2:10" s="298" customFormat="1" ht="23.5" hidden="1" thickBot="1" x14ac:dyDescent="0.55000000000000004">
      <c r="B149" s="247"/>
    </row>
    <row r="150" spans="2:10" ht="36.5" hidden="1" thickBot="1" x14ac:dyDescent="0.45">
      <c r="B150" s="137"/>
      <c r="C150" s="138" t="s">
        <v>69</v>
      </c>
      <c r="D150" s="139" t="e">
        <f>+'critères bonus'!#REF!</f>
        <v>#REF!</v>
      </c>
      <c r="E150" s="524" t="s">
        <v>71</v>
      </c>
      <c r="F150" s="525"/>
      <c r="G150" s="526"/>
      <c r="H150" s="140" t="s">
        <v>35</v>
      </c>
    </row>
    <row r="151" spans="2:10" hidden="1" x14ac:dyDescent="0.4">
      <c r="B151" s="579" t="s">
        <v>154</v>
      </c>
      <c r="C151" s="159" t="e">
        <f>+'critères bonus'!#REF!</f>
        <v>#REF!</v>
      </c>
      <c r="D151" s="142"/>
      <c r="E151" s="470"/>
      <c r="F151" s="471"/>
      <c r="G151" s="472"/>
      <c r="H151" s="143"/>
      <c r="I151" s="234"/>
      <c r="J151" s="234"/>
    </row>
    <row r="152" spans="2:10" hidden="1" x14ac:dyDescent="0.4">
      <c r="B152" s="579"/>
      <c r="C152" s="160" t="e">
        <f>+'critères bonus'!#REF!</f>
        <v>#REF!</v>
      </c>
      <c r="D152" s="145"/>
      <c r="E152" s="522"/>
      <c r="F152" s="522"/>
      <c r="G152" s="522"/>
      <c r="H152" s="146"/>
      <c r="I152" s="234"/>
      <c r="J152" s="234"/>
    </row>
    <row r="153" spans="2:10" hidden="1" x14ac:dyDescent="0.4">
      <c r="B153" s="579"/>
      <c r="C153" s="160" t="e">
        <f>+'critères bonus'!#REF!</f>
        <v>#REF!</v>
      </c>
      <c r="D153" s="145"/>
      <c r="E153" s="522"/>
      <c r="F153" s="522"/>
      <c r="G153" s="522"/>
      <c r="H153" s="146"/>
      <c r="I153" s="234"/>
      <c r="J153" s="234"/>
    </row>
    <row r="154" spans="2:10" ht="18.5" hidden="1" thickBot="1" x14ac:dyDescent="0.45">
      <c r="B154" s="579"/>
      <c r="C154" s="235" t="e">
        <f>+'critères bonus'!#REF!</f>
        <v>#REF!</v>
      </c>
      <c r="D154" s="148"/>
      <c r="E154" s="473"/>
      <c r="F154" s="473"/>
      <c r="G154" s="473"/>
      <c r="H154" s="149"/>
      <c r="I154" s="234"/>
      <c r="J154" s="234"/>
    </row>
    <row r="155" spans="2:10" ht="18.5" hidden="1" thickBot="1" x14ac:dyDescent="0.45">
      <c r="B155" s="580"/>
      <c r="C155" s="150" t="s">
        <v>155</v>
      </c>
      <c r="D155" s="151">
        <f>+SUM(D151:D154)</f>
        <v>0</v>
      </c>
      <c r="E155" s="523"/>
      <c r="F155" s="523"/>
      <c r="G155" s="523"/>
      <c r="H155" s="152"/>
      <c r="I155" s="234"/>
      <c r="J155" s="234"/>
    </row>
    <row r="156" spans="2:10" hidden="1" x14ac:dyDescent="0.4">
      <c r="I156" s="234"/>
      <c r="J156" s="234"/>
    </row>
    <row r="157" spans="2:10" ht="18.5" hidden="1" thickBot="1" x14ac:dyDescent="0.45">
      <c r="B157" s="153"/>
      <c r="C157" s="154"/>
      <c r="D157" s="136"/>
      <c r="I157" s="234"/>
      <c r="J157" s="234"/>
    </row>
    <row r="158" spans="2:10" ht="36.5" hidden="1" thickBot="1" x14ac:dyDescent="0.45">
      <c r="B158" s="155"/>
      <c r="C158" s="156" t="s">
        <v>156</v>
      </c>
      <c r="D158" s="139" t="str">
        <f>+'critères bonus'!D8</f>
        <v>Note (0 à 2)</v>
      </c>
      <c r="E158" s="532" t="s">
        <v>71</v>
      </c>
      <c r="F158" s="532"/>
      <c r="G158" s="532"/>
      <c r="H158" s="158" t="s">
        <v>35</v>
      </c>
      <c r="I158" s="234"/>
      <c r="J158" s="234"/>
    </row>
    <row r="159" spans="2:10" hidden="1" x14ac:dyDescent="0.4">
      <c r="B159" s="557" t="s">
        <v>157</v>
      </c>
      <c r="C159" s="159" t="e">
        <f>+'critères bonus'!#REF!</f>
        <v>#REF!</v>
      </c>
      <c r="D159" s="142"/>
      <c r="E159" s="536"/>
      <c r="F159" s="536"/>
      <c r="G159" s="536"/>
      <c r="H159" s="143"/>
      <c r="I159" s="234"/>
      <c r="J159" s="124"/>
    </row>
    <row r="160" spans="2:10" hidden="1" x14ac:dyDescent="0.4">
      <c r="B160" s="558"/>
      <c r="C160" s="160" t="e">
        <f>+'critères bonus'!#REF!</f>
        <v>#REF!</v>
      </c>
      <c r="D160" s="145"/>
      <c r="E160" s="522"/>
      <c r="F160" s="522"/>
      <c r="G160" s="522"/>
      <c r="H160" s="146"/>
      <c r="I160" s="234"/>
      <c r="J160" s="234"/>
    </row>
    <row r="161" spans="2:11" hidden="1" x14ac:dyDescent="0.4">
      <c r="B161" s="558"/>
      <c r="C161" s="160" t="e">
        <f>+'critères bonus'!#REF!</f>
        <v>#REF!</v>
      </c>
      <c r="D161" s="145"/>
      <c r="E161" s="522"/>
      <c r="F161" s="522"/>
      <c r="G161" s="522"/>
      <c r="H161" s="146"/>
      <c r="I161" s="234"/>
      <c r="J161" s="234"/>
    </row>
    <row r="162" spans="2:11" ht="18.5" hidden="1" thickBot="1" x14ac:dyDescent="0.45">
      <c r="B162" s="558"/>
      <c r="C162" s="161" t="e">
        <f>+'critères bonus'!#REF!</f>
        <v>#REF!</v>
      </c>
      <c r="D162" s="162"/>
      <c r="E162" s="537"/>
      <c r="F162" s="537"/>
      <c r="G162" s="537"/>
      <c r="H162" s="163"/>
      <c r="I162" s="234"/>
      <c r="J162" s="234"/>
    </row>
    <row r="163" spans="2:11" ht="18.5" hidden="1" thickBot="1" x14ac:dyDescent="0.45">
      <c r="B163" s="559"/>
      <c r="C163" s="164" t="s">
        <v>158</v>
      </c>
      <c r="D163" s="165">
        <f>+SUM(D159:D162)</f>
        <v>0</v>
      </c>
      <c r="E163" s="538"/>
      <c r="F163" s="538"/>
      <c r="G163" s="538"/>
      <c r="H163" s="166"/>
      <c r="I163" s="234"/>
      <c r="J163" s="234"/>
    </row>
    <row r="164" spans="2:11" ht="18.5" thickBot="1" x14ac:dyDescent="0.45">
      <c r="B164" s="153"/>
      <c r="C164" s="154"/>
      <c r="D164" s="136"/>
      <c r="I164" s="234"/>
      <c r="J164" s="234"/>
    </row>
    <row r="165" spans="2:11" ht="36.5" thickBot="1" x14ac:dyDescent="0.45">
      <c r="B165" s="167"/>
      <c r="C165" s="168" t="s">
        <v>69</v>
      </c>
      <c r="D165" s="169" t="s">
        <v>70</v>
      </c>
      <c r="E165" s="460" t="s">
        <v>71</v>
      </c>
      <c r="F165" s="460"/>
      <c r="G165" s="460"/>
      <c r="H165" s="170" t="s">
        <v>35</v>
      </c>
      <c r="I165" s="234"/>
      <c r="J165" s="234"/>
    </row>
    <row r="166" spans="2:11" ht="54" x14ac:dyDescent="0.4">
      <c r="B166" s="554"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I166" s="234"/>
      <c r="J166" s="301"/>
    </row>
    <row r="167" spans="2:11" ht="90" x14ac:dyDescent="0.4">
      <c r="B167" s="555"/>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301"/>
    </row>
    <row r="168" spans="2:11" ht="36" x14ac:dyDescent="0.4">
      <c r="B168" s="555"/>
      <c r="C168" s="160" t="str">
        <f>+'critères bonus'!C12</f>
        <v>Le projet anticipe ses retombées économiques, sociales et environnementales (analyses, études). Cette notation s'effectue sur 1 point.</v>
      </c>
      <c r="D168" s="181"/>
      <c r="E168" s="461"/>
      <c r="F168" s="462"/>
      <c r="G168" s="463"/>
      <c r="H168" s="182"/>
      <c r="I168" s="234"/>
    </row>
    <row r="169" spans="2:11" ht="36.5" thickBot="1" x14ac:dyDescent="0.45">
      <c r="B169" s="555"/>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c r="K169" s="234"/>
    </row>
    <row r="170" spans="2:11" ht="18.5" thickBot="1" x14ac:dyDescent="0.45">
      <c r="B170" s="556"/>
      <c r="C170" s="185" t="s">
        <v>184</v>
      </c>
      <c r="D170" s="186">
        <f>+SUM(D166:D169)</f>
        <v>0</v>
      </c>
      <c r="E170" s="467"/>
      <c r="F170" s="467"/>
      <c r="G170" s="467"/>
      <c r="H170" s="187"/>
    </row>
    <row r="172" spans="2:11" ht="45.75" customHeight="1" x14ac:dyDescent="0.4">
      <c r="B172" s="369" t="s">
        <v>223</v>
      </c>
      <c r="C172" s="191"/>
      <c r="D172" s="128">
        <f>+D170+D163+D155</f>
        <v>0</v>
      </c>
    </row>
    <row r="173" spans="2:11" ht="45.75" hidden="1" customHeight="1" x14ac:dyDescent="0.4">
      <c r="B173" s="719"/>
      <c r="C173" s="720"/>
      <c r="D173" s="128"/>
    </row>
    <row r="174" spans="2:11" hidden="1" x14ac:dyDescent="0.4"/>
    <row r="175" spans="2:11" ht="23" hidden="1" x14ac:dyDescent="0.5">
      <c r="B175" s="247" t="s">
        <v>161</v>
      </c>
    </row>
    <row r="176" spans="2:11" hidden="1" x14ac:dyDescent="0.4">
      <c r="B176" s="273"/>
    </row>
    <row r="177" spans="2:9" ht="36" hidden="1" x14ac:dyDescent="0.4">
      <c r="B177" s="241"/>
      <c r="C177" s="274" t="s">
        <v>69</v>
      </c>
      <c r="D177" s="274" t="s">
        <v>163</v>
      </c>
      <c r="E177" s="592" t="s">
        <v>71</v>
      </c>
      <c r="F177" s="593"/>
      <c r="G177" s="594"/>
      <c r="H177" s="275" t="s">
        <v>368</v>
      </c>
    </row>
    <row r="178" spans="2:9" hidden="1" x14ac:dyDescent="0.4">
      <c r="B178" s="630" t="s">
        <v>341</v>
      </c>
      <c r="C178" s="278"/>
      <c r="D178" s="162"/>
      <c r="E178" s="244"/>
      <c r="F178" s="245"/>
      <c r="G178" s="246"/>
      <c r="H178" s="279"/>
      <c r="I178" s="273"/>
    </row>
    <row r="179" spans="2:9" hidden="1" x14ac:dyDescent="0.4">
      <c r="B179" s="630"/>
      <c r="C179" s="278"/>
      <c r="D179" s="162"/>
      <c r="E179" s="244"/>
      <c r="F179" s="245"/>
      <c r="G179" s="246"/>
      <c r="H179" s="279"/>
    </row>
    <row r="180" spans="2:9" hidden="1" x14ac:dyDescent="0.4">
      <c r="B180" s="564"/>
      <c r="C180" s="280" t="s">
        <v>78</v>
      </c>
      <c r="D180" s="281">
        <f>+SUM(D178:D179)</f>
        <v>0</v>
      </c>
      <c r="E180" s="588"/>
      <c r="F180" s="588"/>
      <c r="G180" s="588"/>
      <c r="H180" s="282"/>
    </row>
    <row r="181" spans="2:9" hidden="1" x14ac:dyDescent="0.4"/>
    <row r="182" spans="2:9" x14ac:dyDescent="0.4">
      <c r="B182" s="190" t="s">
        <v>165</v>
      </c>
      <c r="C182" s="191"/>
      <c r="D182" s="128">
        <f>+D180</f>
        <v>0</v>
      </c>
    </row>
    <row r="184" spans="2:9" hidden="1" x14ac:dyDescent="0.4"/>
    <row r="185" spans="2:9" hidden="1" x14ac:dyDescent="0.4"/>
    <row r="186" spans="2:9" hidden="1" x14ac:dyDescent="0.4"/>
    <row r="187" spans="2:9" hidden="1" x14ac:dyDescent="0.4"/>
    <row r="188" spans="2:9" hidden="1" x14ac:dyDescent="0.4"/>
    <row r="189" spans="2:9" hidden="1" x14ac:dyDescent="0.4"/>
    <row r="190" spans="2:9" hidden="1" x14ac:dyDescent="0.4"/>
    <row r="191" spans="2:9" hidden="1" x14ac:dyDescent="0.4"/>
    <row r="192" spans="2:9"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69" spans="2:4" hidden="1" x14ac:dyDescent="0.4"/>
    <row r="270" spans="2:4" x14ac:dyDescent="0.4">
      <c r="B270" s="369" t="s">
        <v>167</v>
      </c>
      <c r="C270" s="191"/>
    </row>
    <row r="271" spans="2:4" x14ac:dyDescent="0.4">
      <c r="B271" s="370" t="s">
        <v>52</v>
      </c>
      <c r="C271" s="371"/>
      <c r="D271" s="372">
        <f>+F90</f>
        <v>0</v>
      </c>
    </row>
    <row r="272" spans="2:4" x14ac:dyDescent="0.4">
      <c r="B272" s="370" t="s">
        <v>53</v>
      </c>
      <c r="C272" s="371"/>
      <c r="D272" s="372">
        <f>+F91</f>
        <v>0</v>
      </c>
    </row>
    <row r="273" spans="2:4" x14ac:dyDescent="0.4">
      <c r="B273" s="370" t="s">
        <v>54</v>
      </c>
      <c r="C273" s="371"/>
      <c r="D273" s="372">
        <f>+F92</f>
        <v>0</v>
      </c>
    </row>
    <row r="274" spans="2:4" x14ac:dyDescent="0.4">
      <c r="B274" s="370" t="s">
        <v>55</v>
      </c>
      <c r="C274" s="371"/>
      <c r="D274" s="372">
        <f>+F93</f>
        <v>0</v>
      </c>
    </row>
    <row r="275" spans="2:4" x14ac:dyDescent="0.4">
      <c r="B275" s="369" t="s">
        <v>168</v>
      </c>
      <c r="C275" s="191"/>
      <c r="D275" s="372">
        <f>+D143</f>
        <v>0</v>
      </c>
    </row>
    <row r="276" spans="2:4" x14ac:dyDescent="0.4">
      <c r="B276" s="480" t="s">
        <v>159</v>
      </c>
      <c r="C276" s="481"/>
      <c r="D276" s="128">
        <f>+D172</f>
        <v>0</v>
      </c>
    </row>
    <row r="277" spans="2:4" x14ac:dyDescent="0.4">
      <c r="B277" s="190" t="s">
        <v>165</v>
      </c>
      <c r="C277" s="191"/>
      <c r="D277" s="128">
        <f>+D184</f>
        <v>0</v>
      </c>
    </row>
    <row r="278" spans="2:4" x14ac:dyDescent="0.4">
      <c r="B278" s="373" t="s">
        <v>169</v>
      </c>
      <c r="C278" s="239"/>
      <c r="D278" s="128">
        <f>+D277+D276</f>
        <v>0</v>
      </c>
    </row>
    <row r="279" spans="2:4" x14ac:dyDescent="0.4">
      <c r="B279" s="373" t="s">
        <v>170</v>
      </c>
      <c r="C279" s="239"/>
    </row>
    <row r="280" spans="2:4" x14ac:dyDescent="0.4">
      <c r="B280" s="370" t="s">
        <v>52</v>
      </c>
      <c r="C280" s="371"/>
      <c r="D280" s="354">
        <f>+D271+D275</f>
        <v>0</v>
      </c>
    </row>
    <row r="281" spans="2:4" x14ac:dyDescent="0.4">
      <c r="B281" s="370" t="s">
        <v>53</v>
      </c>
      <c r="C281" s="371"/>
      <c r="D281" s="354">
        <f t="shared" ref="D281:D283" si="0">+D272+D276</f>
        <v>0</v>
      </c>
    </row>
    <row r="282" spans="2:4" x14ac:dyDescent="0.4">
      <c r="B282" s="370" t="s">
        <v>54</v>
      </c>
      <c r="C282" s="371"/>
      <c r="D282" s="354">
        <f t="shared" si="0"/>
        <v>0</v>
      </c>
    </row>
    <row r="283" spans="2:4" x14ac:dyDescent="0.4">
      <c r="B283" s="370" t="s">
        <v>55</v>
      </c>
      <c r="C283" s="371"/>
      <c r="D283" s="354">
        <f t="shared" si="0"/>
        <v>0</v>
      </c>
    </row>
    <row r="284" spans="2:4" x14ac:dyDescent="0.4">
      <c r="B284" s="373" t="s">
        <v>171</v>
      </c>
      <c r="C284" s="239"/>
    </row>
    <row r="285" spans="2:4" x14ac:dyDescent="0.4">
      <c r="B285" s="370" t="s">
        <v>52</v>
      </c>
      <c r="C285" s="371"/>
      <c r="D285" s="354">
        <f>+D280+D278</f>
        <v>0</v>
      </c>
    </row>
    <row r="286" spans="2:4" x14ac:dyDescent="0.4">
      <c r="B286" s="370" t="s">
        <v>53</v>
      </c>
      <c r="C286" s="371"/>
      <c r="D286" s="354">
        <f t="shared" ref="D286:D288" si="1">+D281+D279</f>
        <v>0</v>
      </c>
    </row>
    <row r="287" spans="2:4" x14ac:dyDescent="0.4">
      <c r="B287" s="370" t="s">
        <v>54</v>
      </c>
      <c r="C287" s="371"/>
      <c r="D287" s="354">
        <f t="shared" si="1"/>
        <v>0</v>
      </c>
    </row>
    <row r="288" spans="2:4" x14ac:dyDescent="0.4">
      <c r="B288" s="370" t="s">
        <v>55</v>
      </c>
      <c r="C288" s="371"/>
      <c r="D288" s="354">
        <f t="shared" si="1"/>
        <v>0</v>
      </c>
    </row>
    <row r="290" spans="2:8" x14ac:dyDescent="0.4">
      <c r="B290" s="455" t="s">
        <v>83</v>
      </c>
      <c r="C290" s="456"/>
      <c r="D290" s="457"/>
      <c r="E290" s="194">
        <f>+SUM(D280:D283)</f>
        <v>0</v>
      </c>
    </row>
    <row r="291" spans="2:8" ht="54" x14ac:dyDescent="0.4">
      <c r="B291" s="193" t="s">
        <v>84</v>
      </c>
      <c r="C291" s="458" t="s">
        <v>85</v>
      </c>
      <c r="D291" s="459"/>
      <c r="E291" s="195" t="s">
        <v>86</v>
      </c>
    </row>
    <row r="292" spans="2:8" x14ac:dyDescent="0.4">
      <c r="B292" s="548" t="s">
        <v>87</v>
      </c>
      <c r="C292" s="196" t="str">
        <f>+'critères bonus'!C25</f>
        <v>FEDER sans études avec infrastructure : la note hors bonification est inférieure ou égale à  21 sur 84 max</v>
      </c>
      <c r="D292" s="197"/>
      <c r="E292" s="198"/>
    </row>
    <row r="293" spans="2:8" x14ac:dyDescent="0.4">
      <c r="B293" s="549"/>
      <c r="C293" s="199" t="str">
        <f>+'critères bonus'!C26</f>
        <v>FEDER sans études sans infrastructure : la note hors bonification est inférieure ou égale à 20 sur 80 max</v>
      </c>
      <c r="D293" s="200"/>
      <c r="E293" s="201"/>
    </row>
    <row r="294" spans="2:8" x14ac:dyDescent="0.4">
      <c r="B294" s="549"/>
      <c r="C294" s="199" t="str">
        <f>+'critères bonus'!C27</f>
        <v>FEDER avec études sans infrastructure : la note hors bonification est inférieure ou égale à 25 sur 100 max</v>
      </c>
      <c r="D294" s="200"/>
      <c r="E294" s="201"/>
    </row>
    <row r="295" spans="2:8" x14ac:dyDescent="0.4">
      <c r="B295" s="550"/>
      <c r="C295" s="199" t="str">
        <f>+'critères bonus'!C28</f>
        <v>FEDER avec études avec infrastructures : la note hors bonification est inférieure ou égale à 26 sur 104 max</v>
      </c>
      <c r="D295" s="200"/>
      <c r="E295" s="201"/>
    </row>
    <row r="296" spans="2:8" x14ac:dyDescent="0.4">
      <c r="B296" s="548" t="s">
        <v>92</v>
      </c>
      <c r="C296" s="199" t="str">
        <f>+'critères bonus'!C29</f>
        <v>FEDER sans études avec infrastructure : la note hors bonification est comprise entre 22 et 42 sur 84 max</v>
      </c>
      <c r="D296" s="200"/>
      <c r="E296" s="201"/>
    </row>
    <row r="297" spans="2:8" x14ac:dyDescent="0.4">
      <c r="B297" s="549"/>
      <c r="C297" s="199" t="str">
        <f>+'critères bonus'!C30</f>
        <v>FEDER sans études sans infrastructure : la note hors bonification est comprise entre 21 et 40 sur 80 max</v>
      </c>
      <c r="D297" s="200"/>
      <c r="E297" s="201"/>
    </row>
    <row r="298" spans="2:8" x14ac:dyDescent="0.4">
      <c r="B298" s="549"/>
      <c r="C298" s="199" t="str">
        <f>+'critères bonus'!C31</f>
        <v>FEDER avec études sans infrastructure : la note hors bonification  est comprise entre 26 et 50 sur 100 max</v>
      </c>
      <c r="D298" s="200"/>
      <c r="E298" s="201"/>
    </row>
    <row r="299" spans="2:8" x14ac:dyDescent="0.4">
      <c r="B299" s="550"/>
      <c r="C299" s="199" t="str">
        <f>+'critères bonus'!C32</f>
        <v>FEDER avec études avec infrastructures : la note hors bonification  est comprise entre 27 et 52 sur 104 max</v>
      </c>
      <c r="D299" s="200"/>
      <c r="E299" s="201"/>
    </row>
    <row r="300" spans="2:8" x14ac:dyDescent="0.4">
      <c r="B300" s="551" t="s">
        <v>97</v>
      </c>
      <c r="C300" s="196" t="str">
        <f>+'critères bonus'!C33</f>
        <v>FEDER sans études avec infrastructure : la note hors bonification est supérieure ou égale à 43 sur 84 max</v>
      </c>
      <c r="D300" s="197"/>
      <c r="E300" s="202"/>
    </row>
    <row r="301" spans="2:8" x14ac:dyDescent="0.4">
      <c r="B301" s="552"/>
      <c r="C301" s="199" t="str">
        <f>+'critères bonus'!C34</f>
        <v>FEDER sans études sans infrastructure : la note hors bonification est supérieure ou égale à 41 sur 80 max</v>
      </c>
      <c r="D301" s="200"/>
      <c r="E301" s="129"/>
    </row>
    <row r="302" spans="2:8" x14ac:dyDescent="0.4">
      <c r="B302" s="552"/>
      <c r="C302" s="199" t="str">
        <f>+'critères bonus'!C35</f>
        <v>FEDER avec études sans infrastructure : la note hors bonification est supérieure ou égale à 51 sur 100 max</v>
      </c>
      <c r="D302" s="200"/>
      <c r="E302" s="129"/>
    </row>
    <row r="303" spans="2:8" x14ac:dyDescent="0.4">
      <c r="B303" s="553"/>
      <c r="C303" s="199" t="str">
        <f>+'critères bonus'!C36</f>
        <v>FEDER avec études avec infrastructures : la note hors bonification est supérieure ou égale à 53 sur 104 max</v>
      </c>
      <c r="D303" s="200"/>
      <c r="E303" s="129"/>
    </row>
    <row r="304" spans="2:8" x14ac:dyDescent="0.4">
      <c r="B304" s="203"/>
      <c r="H304" s="135"/>
    </row>
    <row r="305" spans="2:8" x14ac:dyDescent="0.4">
      <c r="B305" s="203"/>
      <c r="C305" s="204"/>
      <c r="D305" s="136"/>
      <c r="E305" s="136"/>
      <c r="F305" s="136"/>
    </row>
    <row r="306" spans="2:8" x14ac:dyDescent="0.4">
      <c r="B306" s="544" t="s">
        <v>102</v>
      </c>
      <c r="C306" s="547"/>
      <c r="D306" s="547"/>
      <c r="E306" s="547"/>
      <c r="F306" s="547"/>
      <c r="G306" s="547"/>
      <c r="H306" s="547"/>
    </row>
    <row r="307" spans="2:8" x14ac:dyDescent="0.4">
      <c r="B307" s="545"/>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6"/>
      <c r="C310" s="547"/>
      <c r="D310" s="547"/>
      <c r="E310" s="547"/>
      <c r="F310" s="547"/>
      <c r="G310" s="547"/>
      <c r="H310" s="547"/>
    </row>
    <row r="311" spans="2:8" x14ac:dyDescent="0.4">
      <c r="C311" s="204"/>
      <c r="D311" s="136"/>
      <c r="E311" s="136"/>
      <c r="F311" s="136"/>
    </row>
    <row r="312" spans="2:8" x14ac:dyDescent="0.4">
      <c r="C312" s="204"/>
      <c r="D312" s="136"/>
      <c r="E312" s="136"/>
      <c r="F312" s="136"/>
    </row>
    <row r="313" spans="2:8" x14ac:dyDescent="0.4">
      <c r="B313" s="205" t="s">
        <v>103</v>
      </c>
      <c r="C313" s="542"/>
      <c r="D313" s="542"/>
      <c r="E313" s="542"/>
      <c r="F313" s="542"/>
      <c r="G313" s="542"/>
      <c r="H313" s="542"/>
    </row>
    <row r="314" spans="2:8" x14ac:dyDescent="0.4">
      <c r="B314" s="205" t="s">
        <v>104</v>
      </c>
      <c r="C314" s="542"/>
      <c r="D314" s="542"/>
      <c r="E314" s="542"/>
      <c r="F314" s="542"/>
      <c r="G314" s="542"/>
      <c r="H314" s="542"/>
    </row>
    <row r="315" spans="2:8" x14ac:dyDescent="0.4">
      <c r="B315" s="205" t="s">
        <v>105</v>
      </c>
      <c r="C315" s="542"/>
      <c r="D315" s="542"/>
      <c r="E315" s="542"/>
      <c r="F315" s="542"/>
      <c r="G315" s="542"/>
      <c r="H315" s="542"/>
    </row>
    <row r="316" spans="2:8" x14ac:dyDescent="0.4">
      <c r="B316" s="205" t="s">
        <v>106</v>
      </c>
      <c r="C316" s="542"/>
      <c r="D316" s="542"/>
      <c r="E316" s="542"/>
      <c r="F316" s="542"/>
      <c r="G316" s="542"/>
      <c r="H316" s="542"/>
    </row>
    <row r="317" spans="2:8" x14ac:dyDescent="0.4">
      <c r="B317" s="205" t="s">
        <v>107</v>
      </c>
      <c r="C317" s="542"/>
      <c r="D317" s="542"/>
      <c r="E317" s="542"/>
      <c r="F317" s="542"/>
      <c r="G317" s="542"/>
      <c r="H317" s="542"/>
    </row>
    <row r="318" spans="2:8" x14ac:dyDescent="0.4">
      <c r="B318" s="205" t="s">
        <v>108</v>
      </c>
      <c r="C318" s="542"/>
      <c r="D318" s="542"/>
      <c r="E318" s="542"/>
      <c r="F318" s="542"/>
      <c r="G318" s="542"/>
      <c r="H318" s="542"/>
    </row>
    <row r="319" spans="2:8" x14ac:dyDescent="0.4">
      <c r="B319" s="206" t="s">
        <v>109</v>
      </c>
      <c r="C319" s="543" t="s">
        <v>110</v>
      </c>
      <c r="D319" s="543"/>
      <c r="E319" s="543"/>
      <c r="F319" s="543"/>
      <c r="G319" s="543"/>
      <c r="H319" s="543"/>
    </row>
    <row r="320" spans="2:8" x14ac:dyDescent="0.4">
      <c r="B320" s="205" t="s">
        <v>111</v>
      </c>
      <c r="C320" s="542"/>
      <c r="D320" s="542"/>
      <c r="E320" s="542"/>
      <c r="F320" s="542"/>
      <c r="G320" s="542"/>
      <c r="H320" s="542"/>
    </row>
  </sheetData>
  <mergeCells count="97">
    <mergeCell ref="C318:H318"/>
    <mergeCell ref="C319:H319"/>
    <mergeCell ref="C320:H320"/>
    <mergeCell ref="C313:H313"/>
    <mergeCell ref="C314:H314"/>
    <mergeCell ref="C315:H315"/>
    <mergeCell ref="C316:H316"/>
    <mergeCell ref="C317:H317"/>
    <mergeCell ref="B292:B295"/>
    <mergeCell ref="B296:B299"/>
    <mergeCell ref="B300:B303"/>
    <mergeCell ref="B306:B310"/>
    <mergeCell ref="C306:H310"/>
    <mergeCell ref="B173:C173"/>
    <mergeCell ref="B276:C276"/>
    <mergeCell ref="B290:D290"/>
    <mergeCell ref="C291:D291"/>
    <mergeCell ref="E165:G165"/>
    <mergeCell ref="B166:B170"/>
    <mergeCell ref="E168:G168"/>
    <mergeCell ref="E169:G169"/>
    <mergeCell ref="E170:G170"/>
    <mergeCell ref="E177:G177"/>
    <mergeCell ref="E180:G180"/>
    <mergeCell ref="B178:B180"/>
    <mergeCell ref="E158:G158"/>
    <mergeCell ref="B159:B163"/>
    <mergeCell ref="E159:G159"/>
    <mergeCell ref="E160:G160"/>
    <mergeCell ref="E161:G161"/>
    <mergeCell ref="E162:G162"/>
    <mergeCell ref="E163:G163"/>
    <mergeCell ref="E150:G150"/>
    <mergeCell ref="B151:B155"/>
    <mergeCell ref="E151:G151"/>
    <mergeCell ref="E152:G152"/>
    <mergeCell ref="E153:G153"/>
    <mergeCell ref="E154:G154"/>
    <mergeCell ref="E155:G155"/>
    <mergeCell ref="B81:B82"/>
    <mergeCell ref="B83:B85"/>
    <mergeCell ref="B87:B88"/>
    <mergeCell ref="C44:H44"/>
    <mergeCell ref="C78:C79"/>
    <mergeCell ref="D78:D79"/>
    <mergeCell ref="E78:E79"/>
    <mergeCell ref="F78:F79"/>
    <mergeCell ref="G78:G79"/>
    <mergeCell ref="H78:H79"/>
    <mergeCell ref="D54:H54"/>
    <mergeCell ref="D53:H53"/>
    <mergeCell ref="B50:B54"/>
    <mergeCell ref="C50:C54"/>
    <mergeCell ref="D50:H50"/>
    <mergeCell ref="D51:H51"/>
    <mergeCell ref="B90:B95"/>
    <mergeCell ref="B99:B101"/>
    <mergeCell ref="C43:H43"/>
    <mergeCell ref="B22:B40"/>
    <mergeCell ref="C22:H22"/>
    <mergeCell ref="C23:H23"/>
    <mergeCell ref="C24:H24"/>
    <mergeCell ref="C25:H25"/>
    <mergeCell ref="C26:H26"/>
    <mergeCell ref="C27:H27"/>
    <mergeCell ref="C28:H28"/>
    <mergeCell ref="C29:H29"/>
    <mergeCell ref="C30:H30"/>
    <mergeCell ref="C38:H38"/>
    <mergeCell ref="C39:H39"/>
    <mergeCell ref="C40:H40"/>
    <mergeCell ref="B41:B42"/>
    <mergeCell ref="A2:H2"/>
    <mergeCell ref="A4:B4"/>
    <mergeCell ref="C4:H4"/>
    <mergeCell ref="A5:B5"/>
    <mergeCell ref="C5:H5"/>
    <mergeCell ref="A6:B6"/>
    <mergeCell ref="C6:H6"/>
    <mergeCell ref="C35:H35"/>
    <mergeCell ref="C36:H36"/>
    <mergeCell ref="D52:H52"/>
    <mergeCell ref="C31:H31"/>
    <mergeCell ref="A7:B7"/>
    <mergeCell ref="C7:H7"/>
    <mergeCell ref="A8:B8"/>
    <mergeCell ref="C8:H8"/>
    <mergeCell ref="A9:B9"/>
    <mergeCell ref="C9:H9"/>
    <mergeCell ref="B11:H11"/>
    <mergeCell ref="A13:H14"/>
    <mergeCell ref="C37:H37"/>
    <mergeCell ref="C41:H41"/>
    <mergeCell ref="C42:H42"/>
    <mergeCell ref="C32:H32"/>
    <mergeCell ref="C33:H33"/>
    <mergeCell ref="C34:H3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66E1-6830-4EBD-81EC-309DCAE226DA}">
  <sheetPr>
    <tabColor rgb="FF00B050"/>
  </sheetPr>
  <dimension ref="A1:P182"/>
  <sheetViews>
    <sheetView showGridLines="0" zoomScale="55" zoomScaleNormal="55" workbookViewId="0">
      <selection activeCell="D55" sqref="D55:H55"/>
    </sheetView>
  </sheetViews>
  <sheetFormatPr baseColWidth="10" defaultColWidth="11.453125" defaultRowHeight="18" x14ac:dyDescent="0.4"/>
  <cols>
    <col min="1" max="1" width="27.7265625" style="115" customWidth="1"/>
    <col min="2" max="2" width="54" style="115" customWidth="1"/>
    <col min="3" max="3" width="87" style="115" customWidth="1"/>
    <col min="4" max="4" width="17.54296875" style="115" customWidth="1"/>
    <col min="5" max="5" width="22.26953125" style="115" customWidth="1"/>
    <col min="6" max="6" width="14.7265625" style="115" customWidth="1"/>
    <col min="7" max="7" width="15.7265625" style="115" customWidth="1"/>
    <col min="8" max="8" width="52.26953125" style="115" customWidth="1"/>
    <col min="9" max="9" width="70.453125" style="115" customWidth="1"/>
    <col min="10" max="10" width="51.7265625" style="115" customWidth="1"/>
    <col min="11"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20.5" x14ac:dyDescent="0.4">
      <c r="A6" s="482" t="s">
        <v>369</v>
      </c>
      <c r="B6" s="483"/>
      <c r="C6" s="484" t="s">
        <v>370</v>
      </c>
      <c r="D6" s="484"/>
      <c r="E6" s="484"/>
      <c r="F6" s="484"/>
      <c r="G6" s="484"/>
      <c r="H6" s="484"/>
    </row>
    <row r="7" spans="1:8" ht="55.5" customHeight="1" x14ac:dyDescent="0.4">
      <c r="A7" s="482" t="s">
        <v>371</v>
      </c>
      <c r="B7" s="483"/>
      <c r="C7" s="636" t="s">
        <v>372</v>
      </c>
      <c r="D7" s="636"/>
      <c r="E7" s="636"/>
      <c r="F7" s="636"/>
      <c r="G7" s="636"/>
      <c r="H7" s="636"/>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344" customFormat="1" ht="23" x14ac:dyDescent="0.5">
      <c r="B18" s="247" t="s">
        <v>373</v>
      </c>
      <c r="C18" s="345"/>
      <c r="D18" s="346"/>
      <c r="E18" s="346"/>
      <c r="F18" s="346"/>
      <c r="G18" s="347"/>
      <c r="H18" s="347"/>
    </row>
    <row r="19" spans="2:8" s="344" customFormat="1" ht="23" x14ac:dyDescent="0.5">
      <c r="B19" s="247"/>
      <c r="C19" s="345"/>
      <c r="D19" s="346"/>
      <c r="E19" s="346"/>
      <c r="F19" s="346"/>
      <c r="G19" s="347"/>
      <c r="H19" s="347"/>
    </row>
    <row r="20" spans="2:8" s="344" customFormat="1" ht="23" x14ac:dyDescent="0.5">
      <c r="B20" s="347" t="s">
        <v>374</v>
      </c>
      <c r="C20" s="345"/>
      <c r="D20" s="346"/>
      <c r="E20" s="346"/>
      <c r="F20" s="346"/>
      <c r="G20" s="347"/>
      <c r="H20" s="347"/>
    </row>
    <row r="21" spans="2:8" s="344" customFormat="1" ht="23.5" thickBot="1" x14ac:dyDescent="0.55000000000000004">
      <c r="B21" s="347"/>
      <c r="C21" s="345"/>
      <c r="D21" s="346"/>
      <c r="E21" s="346"/>
      <c r="F21" s="346"/>
      <c r="G21" s="347"/>
      <c r="H21" s="347"/>
    </row>
    <row r="22" spans="2:8" ht="53.25" customHeight="1" x14ac:dyDescent="0.4">
      <c r="B22" s="574"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84" customHeight="1" x14ac:dyDescent="0.4">
      <c r="B23" s="575"/>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84" customHeight="1" x14ac:dyDescent="0.4">
      <c r="B24" s="575"/>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69.75" customHeight="1" x14ac:dyDescent="0.4">
      <c r="B25" s="575"/>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75" customHeight="1" x14ac:dyDescent="0.4">
      <c r="B26" s="575"/>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77.25" customHeight="1" x14ac:dyDescent="0.4">
      <c r="B27" s="575"/>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100.5" customHeight="1" x14ac:dyDescent="0.4">
      <c r="B28" s="575"/>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77.25" customHeight="1" x14ac:dyDescent="0.4">
      <c r="B29" s="575"/>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83.25" customHeight="1" x14ac:dyDescent="0.4">
      <c r="B30" s="575"/>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87" customHeight="1" x14ac:dyDescent="0.4">
      <c r="B31" s="575"/>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75"/>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9" ht="153" customHeight="1" x14ac:dyDescent="0.4">
      <c r="B33" s="575"/>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9" ht="64.5" customHeight="1" x14ac:dyDescent="0.4">
      <c r="B34" s="575"/>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9" ht="103.5" customHeight="1" x14ac:dyDescent="0.4">
      <c r="B35" s="575"/>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9" ht="92.25" customHeight="1" x14ac:dyDescent="0.4">
      <c r="B36" s="575"/>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9" ht="87.75" customHeight="1" x14ac:dyDescent="0.4">
      <c r="B37" s="575"/>
      <c r="C37" s="576" t="str">
        <f>+'Critères d''éligibilité socle'!C20</f>
        <v>L'opération respecte le principe d'éligibilité géographique conformément aux articles 63 et suivants du règlement (UE) n°2021/1060.</v>
      </c>
      <c r="D37" s="577"/>
      <c r="E37" s="577"/>
      <c r="F37" s="577"/>
      <c r="G37" s="577"/>
      <c r="H37" s="578"/>
    </row>
    <row r="38" spans="2:9" ht="183" customHeight="1" x14ac:dyDescent="0.4">
      <c r="B38" s="575"/>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9" ht="162.75" customHeight="1" x14ac:dyDescent="0.4">
      <c r="B39" s="575"/>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9" ht="45.75" customHeight="1" x14ac:dyDescent="0.4">
      <c r="B40" s="575"/>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9" ht="22.5" customHeight="1" x14ac:dyDescent="0.4">
      <c r="B41" s="575" t="s">
        <v>21</v>
      </c>
      <c r="C41" s="576" t="str">
        <f>+'Critères d''éligibilité socle'!C24</f>
        <v>L'opération est conforme aux champs d'intervention du FEDER définis à l'article 5 du règlement (UE) n°2021/1058.</v>
      </c>
      <c r="D41" s="577"/>
      <c r="E41" s="577"/>
      <c r="F41" s="577"/>
      <c r="G41" s="577"/>
      <c r="H41" s="578"/>
    </row>
    <row r="42" spans="2:9" x14ac:dyDescent="0.4">
      <c r="B42" s="575"/>
      <c r="C42" s="576" t="str">
        <f>+'Critères d''éligibilité socle'!C25</f>
        <v>L'opération est conforme aux exclusions du champs d'intervention du FEDER définies à l'article 7 du règlement (UE) n°2021/1058.</v>
      </c>
      <c r="D42" s="577"/>
      <c r="E42" s="577"/>
      <c r="F42" s="577"/>
      <c r="G42" s="577"/>
      <c r="H42" s="578"/>
    </row>
    <row r="43" spans="2:9" x14ac:dyDescent="0.4">
      <c r="B43" s="293" t="s">
        <v>24</v>
      </c>
      <c r="C43" s="576" t="str">
        <f>+'Critères d''éligibilité socle'!C26</f>
        <v xml:space="preserve">L'opération est conforme aux champs d'intervention du FSE+ définis aux articles 16 et 22 du règlement (UE) n°2021/1057 </v>
      </c>
      <c r="D43" s="577"/>
      <c r="E43" s="577"/>
      <c r="F43" s="577"/>
      <c r="G43" s="577"/>
      <c r="H43" s="578"/>
    </row>
    <row r="44" spans="2:9" ht="18.5" thickBot="1" x14ac:dyDescent="0.45">
      <c r="B44" s="294"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9" x14ac:dyDescent="0.4">
      <c r="B45" s="220"/>
      <c r="C45" s="221"/>
    </row>
    <row r="46" spans="2:9" s="344" customFormat="1" ht="27.75" customHeight="1" thickBot="1" x14ac:dyDescent="0.55000000000000004">
      <c r="B46" s="347" t="s">
        <v>125</v>
      </c>
      <c r="C46" s="345"/>
      <c r="D46" s="346"/>
      <c r="E46" s="346"/>
      <c r="F46" s="346"/>
      <c r="G46" s="347"/>
      <c r="H46" s="347"/>
    </row>
    <row r="47" spans="2:9" s="327" customFormat="1" ht="43.5" customHeight="1" x14ac:dyDescent="0.4">
      <c r="B47" s="743" t="s">
        <v>375</v>
      </c>
      <c r="C47" s="678" t="s">
        <v>189</v>
      </c>
      <c r="D47" s="754" t="s">
        <v>376</v>
      </c>
      <c r="E47" s="755"/>
      <c r="F47" s="755"/>
      <c r="G47" s="755"/>
      <c r="H47" s="756"/>
      <c r="I47" s="299"/>
    </row>
    <row r="48" spans="2:9" s="327" customFormat="1" ht="39" hidden="1" customHeight="1" x14ac:dyDescent="0.4">
      <c r="B48" s="744"/>
      <c r="C48" s="679"/>
      <c r="D48" s="757"/>
      <c r="E48" s="758"/>
      <c r="F48" s="758"/>
      <c r="G48" s="758"/>
      <c r="H48" s="759"/>
    </row>
    <row r="49" spans="2:10" s="327" customFormat="1" ht="39" customHeight="1" x14ac:dyDescent="0.4">
      <c r="B49" s="744"/>
      <c r="C49" s="679"/>
      <c r="D49" s="737" t="s">
        <v>377</v>
      </c>
      <c r="E49" s="737"/>
      <c r="F49" s="737"/>
      <c r="G49" s="737"/>
      <c r="H49" s="738"/>
    </row>
    <row r="50" spans="2:10" s="327" customFormat="1" ht="39" customHeight="1" x14ac:dyDescent="0.4">
      <c r="B50" s="744"/>
      <c r="C50" s="679"/>
      <c r="D50" s="737" t="s">
        <v>378</v>
      </c>
      <c r="E50" s="737"/>
      <c r="F50" s="737"/>
      <c r="G50" s="737"/>
      <c r="H50" s="738"/>
    </row>
    <row r="51" spans="2:10" s="327" customFormat="1" ht="20.149999999999999" customHeight="1" x14ac:dyDescent="0.4">
      <c r="B51" s="744"/>
      <c r="C51" s="679"/>
      <c r="D51" s="565" t="s">
        <v>379</v>
      </c>
      <c r="E51" s="566"/>
      <c r="F51" s="566"/>
      <c r="G51" s="566"/>
      <c r="H51" s="683"/>
    </row>
    <row r="52" spans="2:10" s="327" customFormat="1" ht="20.149999999999999" customHeight="1" x14ac:dyDescent="0.4">
      <c r="B52" s="744"/>
      <c r="C52" s="679"/>
      <c r="D52" s="746" t="s">
        <v>380</v>
      </c>
      <c r="E52" s="504"/>
      <c r="F52" s="504"/>
      <c r="G52" s="504"/>
      <c r="H52" s="747"/>
      <c r="I52" s="328"/>
    </row>
    <row r="53" spans="2:10" s="327" customFormat="1" ht="123" customHeight="1" x14ac:dyDescent="0.4">
      <c r="B53" s="744"/>
      <c r="C53" s="679"/>
      <c r="D53" s="565" t="s">
        <v>381</v>
      </c>
      <c r="E53" s="566"/>
      <c r="F53" s="566"/>
      <c r="G53" s="566"/>
      <c r="H53" s="683"/>
    </row>
    <row r="54" spans="2:10" s="327" customFormat="1" ht="115.5" customHeight="1" x14ac:dyDescent="0.4">
      <c r="B54" s="744"/>
      <c r="C54" s="679"/>
      <c r="D54" s="748" t="s">
        <v>382</v>
      </c>
      <c r="E54" s="749"/>
      <c r="F54" s="749"/>
      <c r="G54" s="749"/>
      <c r="H54" s="750"/>
    </row>
    <row r="55" spans="2:10" s="327" customFormat="1" ht="115.5" customHeight="1" x14ac:dyDescent="0.4">
      <c r="B55" s="744"/>
      <c r="C55" s="679"/>
      <c r="D55" s="517" t="s">
        <v>383</v>
      </c>
      <c r="E55" s="518"/>
      <c r="F55" s="518"/>
      <c r="G55" s="518"/>
      <c r="H55" s="684"/>
    </row>
    <row r="56" spans="2:10" s="327" customFormat="1" ht="55" customHeight="1" x14ac:dyDescent="0.4">
      <c r="B56" s="744"/>
      <c r="C56" s="679"/>
      <c r="D56" s="517" t="s">
        <v>384</v>
      </c>
      <c r="E56" s="518"/>
      <c r="F56" s="518"/>
      <c r="G56" s="518"/>
      <c r="H56" s="684"/>
    </row>
    <row r="57" spans="2:10" s="327" customFormat="1" ht="55" customHeight="1" x14ac:dyDescent="0.4">
      <c r="B57" s="744"/>
      <c r="C57" s="680"/>
      <c r="D57" s="731" t="s">
        <v>385</v>
      </c>
      <c r="E57" s="732"/>
      <c r="F57" s="732"/>
      <c r="G57" s="732"/>
      <c r="H57" s="733"/>
    </row>
    <row r="58" spans="2:10" s="327" customFormat="1" ht="48.65" customHeight="1" x14ac:dyDescent="0.4">
      <c r="B58" s="744"/>
      <c r="C58" s="639" t="s">
        <v>386</v>
      </c>
      <c r="D58" s="751" t="s">
        <v>387</v>
      </c>
      <c r="E58" s="752"/>
      <c r="F58" s="752"/>
      <c r="G58" s="752"/>
      <c r="H58" s="753"/>
      <c r="I58" s="730"/>
      <c r="J58" s="730"/>
    </row>
    <row r="59" spans="2:10" s="327" customFormat="1" ht="48.65" customHeight="1" thickBot="1" x14ac:dyDescent="0.45">
      <c r="B59" s="744"/>
      <c r="C59" s="641"/>
      <c r="D59" s="565" t="s">
        <v>388</v>
      </c>
      <c r="E59" s="566"/>
      <c r="F59" s="566"/>
      <c r="G59" s="566"/>
      <c r="H59" s="683"/>
      <c r="I59" s="329"/>
      <c r="J59" s="329"/>
    </row>
    <row r="60" spans="2:10" s="327" customFormat="1" ht="54.75" customHeight="1" thickBot="1" x14ac:dyDescent="0.45">
      <c r="B60" s="745"/>
      <c r="C60" s="330" t="s">
        <v>389</v>
      </c>
      <c r="D60" s="734" t="s">
        <v>390</v>
      </c>
      <c r="E60" s="735"/>
      <c r="F60" s="735"/>
      <c r="G60" s="735"/>
      <c r="H60" s="736"/>
    </row>
    <row r="62" spans="2:10" hidden="1" x14ac:dyDescent="0.4">
      <c r="C62" s="224"/>
    </row>
    <row r="63" spans="2:10" hidden="1" x14ac:dyDescent="0.4">
      <c r="C63" s="224"/>
    </row>
    <row r="64" spans="2:10" hidden="1" x14ac:dyDescent="0.4">
      <c r="C64" s="224"/>
    </row>
    <row r="65" spans="1:10" hidden="1" x14ac:dyDescent="0.4">
      <c r="C65" s="224"/>
    </row>
    <row r="66" spans="1:10" hidden="1" x14ac:dyDescent="0.4">
      <c r="B66" s="272"/>
      <c r="C66" s="224"/>
    </row>
    <row r="67" spans="1:10" hidden="1" x14ac:dyDescent="0.4">
      <c r="C67" s="224"/>
    </row>
    <row r="68" spans="1:10" hidden="1" x14ac:dyDescent="0.4"/>
    <row r="69" spans="1:10" hidden="1" x14ac:dyDescent="0.4"/>
    <row r="70" spans="1:10" hidden="1" x14ac:dyDescent="0.4"/>
    <row r="71" spans="1:10" hidden="1" x14ac:dyDescent="0.4"/>
    <row r="72" spans="1:10" hidden="1" x14ac:dyDescent="0.4"/>
    <row r="73" spans="1:10" hidden="1" x14ac:dyDescent="0.4"/>
    <row r="74" spans="1:10" hidden="1" x14ac:dyDescent="0.4"/>
    <row r="75" spans="1:10" hidden="1" x14ac:dyDescent="0.4"/>
    <row r="76" spans="1:10" ht="26.25" customHeight="1" x14ac:dyDescent="0.4">
      <c r="B76" s="219" t="s">
        <v>251</v>
      </c>
    </row>
    <row r="78" spans="1:10" x14ac:dyDescent="0.4">
      <c r="B78" s="219" t="s">
        <v>134</v>
      </c>
    </row>
    <row r="79" spans="1:10" x14ac:dyDescent="0.4">
      <c r="B79" s="219"/>
    </row>
    <row r="80" spans="1:10" x14ac:dyDescent="0.4">
      <c r="A80" s="115" t="s">
        <v>29</v>
      </c>
      <c r="B80" s="119"/>
      <c r="C80" s="432" t="s">
        <v>135</v>
      </c>
      <c r="D80" s="432" t="s">
        <v>31</v>
      </c>
      <c r="E80" s="432" t="s">
        <v>141</v>
      </c>
      <c r="F80" s="432" t="s">
        <v>33</v>
      </c>
      <c r="G80" s="436" t="s">
        <v>34</v>
      </c>
      <c r="H80" s="432" t="s">
        <v>368</v>
      </c>
      <c r="J80" s="135"/>
    </row>
    <row r="81" spans="2:11" x14ac:dyDescent="0.4">
      <c r="B81" s="120"/>
      <c r="C81" s="433"/>
      <c r="D81" s="433"/>
      <c r="E81" s="433"/>
      <c r="F81" s="433"/>
      <c r="G81" s="437"/>
      <c r="H81" s="433"/>
      <c r="J81" s="135"/>
    </row>
    <row r="82" spans="2:11" ht="54" x14ac:dyDescent="0.4">
      <c r="B82" s="113" t="str">
        <f>+'critères transversaux'!B6</f>
        <v xml:space="preserve">Cohérence générale </v>
      </c>
      <c r="C82" s="121" t="str">
        <f>+'critères transversaux'!C6</f>
        <v>Le projet présente une bonne logique globale au niveau de sa stratégie, de ses objectifs, de ses moyens et de ses résultats. Par ailleurs, sa mise en œuvre  et le montage proposé sont simples, réalistes.</v>
      </c>
      <c r="D82" s="122">
        <f>+'critères transversaux'!D6</f>
        <v>0</v>
      </c>
      <c r="E82" s="122">
        <f>+'critères transversaux'!E6</f>
        <v>4</v>
      </c>
      <c r="F82" s="122">
        <f>+'critères transversaux'!F6</f>
        <v>0</v>
      </c>
      <c r="G82" s="122" t="s">
        <v>38</v>
      </c>
      <c r="H82" s="123"/>
      <c r="J82" s="135"/>
    </row>
    <row r="83" spans="2:11" ht="36" x14ac:dyDescent="0.4">
      <c r="B83" s="434" t="str">
        <f>+'critères transversaux'!B7</f>
        <v>Caractère structurant</v>
      </c>
      <c r="C83" s="121" t="str">
        <f>+'critères transversaux'!C7</f>
        <v>Le projet contribue au développement régional durable et impacte positivement l’économie locale, génère un effet levier pour la croissance et l’emploi.</v>
      </c>
      <c r="D83" s="122">
        <f>+'critères transversaux'!D7</f>
        <v>0</v>
      </c>
      <c r="E83" s="122">
        <f>+'critères transversaux'!E7</f>
        <v>4</v>
      </c>
      <c r="F83" s="122">
        <f>+'critères transversaux'!F7</f>
        <v>0</v>
      </c>
      <c r="G83" s="122" t="s">
        <v>38</v>
      </c>
      <c r="H83" s="123"/>
      <c r="J83" s="135"/>
    </row>
    <row r="84" spans="2:11" ht="90" x14ac:dyDescent="0.4">
      <c r="B84" s="435"/>
      <c r="C84"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4" s="122">
        <f>+'critères transversaux'!D8</f>
        <v>0</v>
      </c>
      <c r="E84" s="122">
        <f>+'critères transversaux'!E8</f>
        <v>5</v>
      </c>
      <c r="F84" s="122">
        <f>+'critères transversaux'!F8</f>
        <v>0</v>
      </c>
      <c r="G84" s="122" t="s">
        <v>38</v>
      </c>
      <c r="H84" s="123"/>
      <c r="J84" s="135"/>
    </row>
    <row r="85" spans="2:11" ht="54" x14ac:dyDescent="0.4">
      <c r="B85" s="429" t="str">
        <f>+'critères transversaux'!B9</f>
        <v>Principe de développement durable</v>
      </c>
      <c r="C85"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5" s="122">
        <f>+'critères transversaux'!D9</f>
        <v>0</v>
      </c>
      <c r="E85" s="122">
        <f>+'critères transversaux'!E9</f>
        <v>3</v>
      </c>
      <c r="F85" s="122">
        <f>+'critères transversaux'!F9</f>
        <v>0</v>
      </c>
      <c r="G85" s="122"/>
      <c r="H85" s="123"/>
      <c r="J85" s="236"/>
    </row>
    <row r="86" spans="2:11" x14ac:dyDescent="0.4">
      <c r="B86" s="430"/>
      <c r="C86" s="121" t="str">
        <f>+'critères transversaux'!C10</f>
        <v>Le projet intègre une politique d'éco-communication et/ou d’éco-manifestation.</v>
      </c>
      <c r="D86" s="122">
        <f>+'critères transversaux'!D10</f>
        <v>0</v>
      </c>
      <c r="E86" s="122">
        <f>+'critères transversaux'!E10</f>
        <v>2</v>
      </c>
      <c r="F86" s="122">
        <f>+'critères transversaux'!F10</f>
        <v>0</v>
      </c>
      <c r="G86" s="122"/>
      <c r="H86" s="123"/>
      <c r="J86" s="236"/>
    </row>
    <row r="87" spans="2:11" ht="90" x14ac:dyDescent="0.4">
      <c r="B87" s="430"/>
      <c r="C87"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7" s="122">
        <f>+'critères transversaux'!D11</f>
        <v>0</v>
      </c>
      <c r="E87" s="122">
        <f>+'critères transversaux'!E11</f>
        <v>2</v>
      </c>
      <c r="F87" s="122">
        <f>+'critères transversaux'!F11</f>
        <v>0</v>
      </c>
      <c r="G87" s="122"/>
      <c r="H87" s="123"/>
      <c r="J87" s="236"/>
    </row>
    <row r="88" spans="2:11" ht="72" x14ac:dyDescent="0.4">
      <c r="B88" s="114" t="str">
        <f>+'critères transversaux'!B12</f>
        <v>Uniquement pour les projets prévoyant la création ou la réhabilitation d'infrastructures (FEDER)</v>
      </c>
      <c r="C88"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8" s="122">
        <f>+'critères transversaux'!D12</f>
        <v>0</v>
      </c>
      <c r="E88" s="122">
        <f>+'critères transversaux'!E12</f>
        <v>1</v>
      </c>
      <c r="F88" s="122">
        <f>+'critères transversaux'!F12</f>
        <v>0</v>
      </c>
      <c r="G88" s="122" t="s">
        <v>38</v>
      </c>
      <c r="H88" s="123"/>
      <c r="J88" s="236"/>
      <c r="K88" s="223"/>
    </row>
    <row r="89" spans="2:11" ht="54" x14ac:dyDescent="0.4">
      <c r="B89" s="428" t="str">
        <f>+'critères transversaux'!B13</f>
        <v>Uniquement pour les projets prévoyant la conduite d'études (FEDER ou FSE)</v>
      </c>
      <c r="C89" s="121" t="str">
        <f>+'critères transversaux'!C13</f>
        <v>Les professionnels qui ont la charge de la conduite de l'étude apportent des garanties quant à la qualité du résultat de l'étude produite (profil et légitimité des consultants…) et/ou des dispositions sont prévues en ce sens.</v>
      </c>
      <c r="D89" s="122">
        <f>+'critères transversaux'!D13</f>
        <v>0</v>
      </c>
      <c r="E89" s="122">
        <f>+'critères transversaux'!E13</f>
        <v>3</v>
      </c>
      <c r="F89" s="122">
        <f>+'critères transversaux'!F13</f>
        <v>0</v>
      </c>
      <c r="G89" s="122" t="s">
        <v>38</v>
      </c>
      <c r="H89" s="123"/>
      <c r="J89" s="236"/>
    </row>
    <row r="90" spans="2:11" ht="54" x14ac:dyDescent="0.4">
      <c r="B90" s="428"/>
      <c r="C90" s="121" t="str">
        <f>+'critères transversaux'!C14</f>
        <v>A son achèvement, l'étude produira des impacts concrets pour les territoires (les livrables sont-ils placés à disposition du public ? l'étude prévoit-elle la mise en place d'actions pilotes à son achèvement ?).</v>
      </c>
      <c r="D90" s="122">
        <f>+'critères transversaux'!D14</f>
        <v>0</v>
      </c>
      <c r="E90" s="122">
        <f>+'critères transversaux'!E14</f>
        <v>2</v>
      </c>
      <c r="F90" s="122">
        <f>+'critères transversaux'!F14</f>
        <v>0</v>
      </c>
      <c r="G90" s="122" t="s">
        <v>38</v>
      </c>
      <c r="H90" s="123"/>
      <c r="J90" s="236"/>
    </row>
    <row r="91" spans="2:11" x14ac:dyDescent="0.4">
      <c r="C91" s="124"/>
      <c r="D91" s="125"/>
      <c r="E91" s="125"/>
      <c r="F91" s="125"/>
      <c r="G91" s="125"/>
      <c r="H91" s="125"/>
      <c r="J91" s="135"/>
    </row>
    <row r="92" spans="2:11" x14ac:dyDescent="0.4">
      <c r="B92" s="434" t="str">
        <f>+'critères transversaux'!B16</f>
        <v>Total critères transversaux</v>
      </c>
      <c r="C92" s="265" t="str">
        <f>+'critères transversaux'!C16</f>
        <v>Sous-total FEDER sans études avec infrastructure</v>
      </c>
      <c r="D92" s="127" t="str">
        <f>+'critères transversaux'!D16</f>
        <v> </v>
      </c>
      <c r="E92" s="122">
        <f>+SUM(E82:E88)</f>
        <v>21</v>
      </c>
      <c r="F92" s="122">
        <f>+SUM(F82:F88)</f>
        <v>0</v>
      </c>
      <c r="G92" s="127" t="s">
        <v>38</v>
      </c>
      <c r="H92" s="127" t="s">
        <v>38</v>
      </c>
      <c r="J92" s="135"/>
    </row>
    <row r="93" spans="2:11" x14ac:dyDescent="0.4">
      <c r="B93" s="531"/>
      <c r="C93" s="265" t="str">
        <f>+'critères transversaux'!C17</f>
        <v>Sous total FEDER sans études sans infrastructure</v>
      </c>
      <c r="D93" s="127" t="str">
        <f>+'critères transversaux'!D17</f>
        <v> </v>
      </c>
      <c r="E93" s="122">
        <f>+E92-E88</f>
        <v>20</v>
      </c>
      <c r="F93" s="122">
        <f>+F92-F88</f>
        <v>0</v>
      </c>
      <c r="G93" s="127" t="s">
        <v>38</v>
      </c>
      <c r="H93" s="127" t="s">
        <v>38</v>
      </c>
      <c r="J93" s="135"/>
    </row>
    <row r="94" spans="2:11" x14ac:dyDescent="0.4">
      <c r="B94" s="531"/>
      <c r="C94" s="265" t="str">
        <f>+'critères transversaux'!C18</f>
        <v>Sous-total FEDER avec études sans infrastructure</v>
      </c>
      <c r="D94" s="252"/>
      <c r="E94" s="122">
        <f>+SUM(E82:E90)-E88</f>
        <v>25</v>
      </c>
      <c r="F94" s="122">
        <f>+SUM(F82:F90)-F88</f>
        <v>0</v>
      </c>
      <c r="G94" s="128"/>
      <c r="H94" s="128"/>
      <c r="J94" s="135"/>
    </row>
    <row r="95" spans="2:11" x14ac:dyDescent="0.4">
      <c r="B95" s="531"/>
      <c r="C95" s="265" t="str">
        <f>+'critères transversaux'!C19</f>
        <v>Sous total FEDER avec études avec infrastructures</v>
      </c>
      <c r="D95" s="266"/>
      <c r="E95" s="122">
        <f>+SUM(E82:E90)</f>
        <v>26</v>
      </c>
      <c r="F95" s="122">
        <f>+SUM(F82:F90)</f>
        <v>0</v>
      </c>
      <c r="G95" s="129"/>
      <c r="H95" s="129"/>
    </row>
    <row r="96" spans="2:11" x14ac:dyDescent="0.4">
      <c r="B96" s="531"/>
      <c r="C96" s="265" t="str">
        <f>+'critères transversaux'!C20</f>
        <v>Sous-total FSE+ sans études</v>
      </c>
      <c r="D96" s="266"/>
      <c r="E96" s="122">
        <f>+SUM(E82:E87)</f>
        <v>20</v>
      </c>
      <c r="F96" s="122">
        <f>+SUM(F82:F87)</f>
        <v>0</v>
      </c>
      <c r="G96" s="129"/>
      <c r="H96" s="129"/>
    </row>
    <row r="97" spans="2:16" x14ac:dyDescent="0.4">
      <c r="B97" s="435"/>
      <c r="C97" s="265" t="str">
        <f>+'critères transversaux'!C21</f>
        <v>Sous-total FSE+ avec études</v>
      </c>
      <c r="D97" s="266"/>
      <c r="E97" s="122">
        <f>+SUM(E82:E87)+E89+E90</f>
        <v>25</v>
      </c>
      <c r="F97" s="122">
        <f>+SUM(F82:F87)+F89+F90</f>
        <v>0</v>
      </c>
      <c r="G97" s="129"/>
      <c r="H97" s="129"/>
    </row>
    <row r="98" spans="2:16" x14ac:dyDescent="0.4">
      <c r="C98" s="204"/>
      <c r="E98" s="136"/>
      <c r="F98" s="136"/>
    </row>
    <row r="99" spans="2:16" hidden="1" x14ac:dyDescent="0.4"/>
    <row r="100" spans="2:16" hidden="1" x14ac:dyDescent="0.4">
      <c r="B100" s="326"/>
    </row>
    <row r="102" spans="2:16" ht="23" x14ac:dyDescent="0.5">
      <c r="B102" s="376" t="s">
        <v>391</v>
      </c>
    </row>
    <row r="103" spans="2:16" ht="18.5" thickBot="1" x14ac:dyDescent="0.45"/>
    <row r="104" spans="2:16" ht="36" x14ac:dyDescent="0.4">
      <c r="B104" s="561" t="s">
        <v>371</v>
      </c>
      <c r="C104" s="226" t="s">
        <v>140</v>
      </c>
      <c r="D104" s="226" t="s">
        <v>31</v>
      </c>
      <c r="E104" s="227" t="s">
        <v>141</v>
      </c>
      <c r="F104" s="226" t="s">
        <v>142</v>
      </c>
      <c r="G104" s="227" t="s">
        <v>71</v>
      </c>
      <c r="H104" s="228" t="s">
        <v>35</v>
      </c>
      <c r="M104" s="236"/>
      <c r="N104" s="222"/>
      <c r="O104" s="222"/>
      <c r="P104" s="222"/>
    </row>
    <row r="105" spans="2:16" ht="115.5" customHeight="1" x14ac:dyDescent="0.4">
      <c r="B105" s="562"/>
      <c r="C105" s="739" t="s">
        <v>392</v>
      </c>
      <c r="D105" s="741"/>
      <c r="E105" s="741">
        <v>3</v>
      </c>
      <c r="F105" s="760">
        <f t="shared" ref="F105:F109" si="0">D105*E105</f>
        <v>0</v>
      </c>
      <c r="G105" s="762"/>
      <c r="H105" s="727"/>
      <c r="I105" s="729" t="s">
        <v>393</v>
      </c>
      <c r="M105" s="236"/>
      <c r="N105" s="222"/>
      <c r="O105" s="222"/>
      <c r="P105" s="222"/>
    </row>
    <row r="106" spans="2:16" ht="162.75" customHeight="1" x14ac:dyDescent="0.4">
      <c r="B106" s="562"/>
      <c r="C106" s="740"/>
      <c r="D106" s="742"/>
      <c r="E106" s="742"/>
      <c r="F106" s="761"/>
      <c r="G106" s="763"/>
      <c r="H106" s="728"/>
      <c r="I106" s="729"/>
      <c r="M106" s="236"/>
      <c r="N106" s="222"/>
      <c r="O106" s="222"/>
      <c r="P106" s="222"/>
    </row>
    <row r="107" spans="2:16" ht="87" customHeight="1" x14ac:dyDescent="0.4">
      <c r="B107" s="562"/>
      <c r="C107" s="290" t="s">
        <v>394</v>
      </c>
      <c r="D107" s="262"/>
      <c r="E107" s="263">
        <v>2</v>
      </c>
      <c r="F107" s="331">
        <f t="shared" si="0"/>
        <v>0</v>
      </c>
      <c r="G107" s="332"/>
      <c r="H107" s="333"/>
      <c r="I107" s="299"/>
      <c r="M107" s="236"/>
      <c r="N107" s="222"/>
      <c r="O107" s="222"/>
      <c r="P107" s="222"/>
    </row>
    <row r="108" spans="2:16" ht="87" customHeight="1" x14ac:dyDescent="0.4">
      <c r="B108" s="562"/>
      <c r="C108" s="290" t="s">
        <v>395</v>
      </c>
      <c r="D108" s="262"/>
      <c r="E108" s="263">
        <v>4</v>
      </c>
      <c r="F108" s="331"/>
      <c r="G108" s="332"/>
      <c r="H108" s="333"/>
      <c r="I108" s="299"/>
      <c r="M108" s="236"/>
      <c r="N108" s="222"/>
      <c r="O108" s="222"/>
      <c r="P108" s="222"/>
    </row>
    <row r="109" spans="2:16" ht="66.650000000000006" customHeight="1" x14ac:dyDescent="0.4">
      <c r="B109" s="562"/>
      <c r="C109" s="290" t="s">
        <v>396</v>
      </c>
      <c r="D109" s="262"/>
      <c r="E109" s="263">
        <v>4</v>
      </c>
      <c r="F109" s="331">
        <f t="shared" si="0"/>
        <v>0</v>
      </c>
      <c r="G109" s="332"/>
      <c r="H109" s="333"/>
      <c r="I109" s="299"/>
      <c r="M109" s="236"/>
      <c r="N109" s="222"/>
      <c r="O109" s="222"/>
      <c r="P109" s="222"/>
    </row>
    <row r="110" spans="2:16" x14ac:dyDescent="0.4">
      <c r="B110" s="564"/>
      <c r="C110" s="334" t="s">
        <v>78</v>
      </c>
      <c r="D110" s="335"/>
      <c r="E110" s="335"/>
      <c r="F110" s="336">
        <f>SUM(F105:F109)</f>
        <v>0</v>
      </c>
      <c r="G110" s="335"/>
      <c r="H110" s="337"/>
      <c r="M110" s="221"/>
      <c r="N110" s="222"/>
      <c r="O110" s="222"/>
      <c r="P110" s="222"/>
    </row>
    <row r="113" spans="2:10" x14ac:dyDescent="0.4">
      <c r="B113" s="405" t="s">
        <v>397</v>
      </c>
      <c r="J113" s="236"/>
    </row>
    <row r="114" spans="2:10" x14ac:dyDescent="0.4">
      <c r="B114" s="320" t="s">
        <v>398</v>
      </c>
    </row>
    <row r="115" spans="2:10" s="298" customFormat="1" ht="23.5" thickBot="1" x14ac:dyDescent="0.55000000000000004">
      <c r="B115" s="247"/>
    </row>
    <row r="116" spans="2:10" ht="42.75" hidden="1" customHeight="1" thickBot="1" x14ac:dyDescent="0.45">
      <c r="B116" s="137"/>
      <c r="C116" s="138" t="s">
        <v>69</v>
      </c>
      <c r="D116" s="169" t="s">
        <v>70</v>
      </c>
      <c r="E116" s="524" t="s">
        <v>71</v>
      </c>
      <c r="F116" s="525"/>
      <c r="G116" s="526"/>
      <c r="H116" s="140" t="s">
        <v>35</v>
      </c>
    </row>
    <row r="117" spans="2:10" hidden="1" x14ac:dyDescent="0.4">
      <c r="B117" s="579" t="s">
        <v>154</v>
      </c>
      <c r="C117" s="159" t="e">
        <f>+'critères bonus'!#REF!</f>
        <v>#REF!</v>
      </c>
      <c r="D117" s="142"/>
      <c r="E117" s="470"/>
      <c r="F117" s="471"/>
      <c r="G117" s="472"/>
      <c r="H117" s="143"/>
      <c r="I117" s="234"/>
      <c r="J117" s="234"/>
    </row>
    <row r="118" spans="2:10" ht="67.5" hidden="1" customHeight="1" x14ac:dyDescent="0.4">
      <c r="B118" s="579"/>
      <c r="C118" s="160" t="e">
        <f>+'critères bonus'!#REF!</f>
        <v>#REF!</v>
      </c>
      <c r="D118" s="145"/>
      <c r="E118" s="522"/>
      <c r="F118" s="522"/>
      <c r="G118" s="522"/>
      <c r="H118" s="146"/>
      <c r="I118" s="234"/>
      <c r="J118" s="234"/>
    </row>
    <row r="119" spans="2:10" hidden="1" x14ac:dyDescent="0.4">
      <c r="B119" s="579"/>
      <c r="C119" s="160" t="e">
        <f>+'critères bonus'!#REF!</f>
        <v>#REF!</v>
      </c>
      <c r="D119" s="145"/>
      <c r="E119" s="522"/>
      <c r="F119" s="522"/>
      <c r="G119" s="522"/>
      <c r="H119" s="146"/>
      <c r="I119" s="234"/>
      <c r="J119" s="234"/>
    </row>
    <row r="120" spans="2:10" ht="18.5" hidden="1" thickBot="1" x14ac:dyDescent="0.45">
      <c r="B120" s="579"/>
      <c r="C120" s="235" t="e">
        <f>+'critères bonus'!#REF!</f>
        <v>#REF!</v>
      </c>
      <c r="D120" s="148"/>
      <c r="E120" s="473"/>
      <c r="F120" s="473"/>
      <c r="G120" s="473"/>
      <c r="H120" s="149"/>
      <c r="I120" s="234"/>
      <c r="J120" s="234"/>
    </row>
    <row r="121" spans="2:10" ht="18.5" hidden="1" thickBot="1" x14ac:dyDescent="0.45">
      <c r="B121" s="580"/>
      <c r="C121" s="150" t="s">
        <v>155</v>
      </c>
      <c r="D121" s="151">
        <f>+SUM(D117:D120)</f>
        <v>0</v>
      </c>
      <c r="E121" s="523"/>
      <c r="F121" s="523"/>
      <c r="G121" s="523"/>
      <c r="H121" s="152"/>
      <c r="I121" s="234"/>
      <c r="J121" s="234"/>
    </row>
    <row r="122" spans="2:10" hidden="1" x14ac:dyDescent="0.4">
      <c r="I122" s="234"/>
      <c r="J122" s="234"/>
    </row>
    <row r="123" spans="2:10" ht="18.5" hidden="1" thickBot="1" x14ac:dyDescent="0.45">
      <c r="B123" s="153"/>
      <c r="C123" s="154"/>
      <c r="D123" s="136"/>
      <c r="I123" s="234"/>
      <c r="J123" s="234"/>
    </row>
    <row r="124" spans="2:10" ht="42.75" hidden="1" customHeight="1" thickBot="1" x14ac:dyDescent="0.45">
      <c r="B124" s="155"/>
      <c r="C124" s="156" t="s">
        <v>156</v>
      </c>
      <c r="D124" s="169" t="s">
        <v>70</v>
      </c>
      <c r="E124" s="532" t="s">
        <v>71</v>
      </c>
      <c r="F124" s="532"/>
      <c r="G124" s="532"/>
      <c r="H124" s="158" t="s">
        <v>35</v>
      </c>
      <c r="I124" s="234"/>
      <c r="J124" s="234"/>
    </row>
    <row r="125" spans="2:10" hidden="1" x14ac:dyDescent="0.4">
      <c r="B125" s="764" t="s">
        <v>157</v>
      </c>
      <c r="C125" s="159" t="e">
        <f>+'critères bonus'!#REF!</f>
        <v>#REF!</v>
      </c>
      <c r="D125" s="142"/>
      <c r="E125" s="536"/>
      <c r="F125" s="536"/>
      <c r="G125" s="536"/>
      <c r="H125" s="143"/>
      <c r="I125" s="234"/>
      <c r="J125" s="124"/>
    </row>
    <row r="126" spans="2:10" hidden="1" x14ac:dyDescent="0.4">
      <c r="B126" s="765"/>
      <c r="C126" s="160" t="e">
        <f>+'critères bonus'!#REF!</f>
        <v>#REF!</v>
      </c>
      <c r="D126" s="145"/>
      <c r="E126" s="522"/>
      <c r="F126" s="522"/>
      <c r="G126" s="522"/>
      <c r="H126" s="146"/>
      <c r="I126" s="234"/>
      <c r="J126" s="234"/>
    </row>
    <row r="127" spans="2:10" hidden="1" x14ac:dyDescent="0.4">
      <c r="B127" s="765"/>
      <c r="C127" s="160" t="e">
        <f>+'critères bonus'!#REF!</f>
        <v>#REF!</v>
      </c>
      <c r="D127" s="145"/>
      <c r="E127" s="522"/>
      <c r="F127" s="522"/>
      <c r="G127" s="522"/>
      <c r="H127" s="146"/>
      <c r="I127" s="234"/>
      <c r="J127" s="234"/>
    </row>
    <row r="128" spans="2:10" ht="18.5" hidden="1" thickBot="1" x14ac:dyDescent="0.45">
      <c r="B128" s="765"/>
      <c r="C128" s="161" t="e">
        <f>+'critères bonus'!#REF!</f>
        <v>#REF!</v>
      </c>
      <c r="D128" s="162"/>
      <c r="E128" s="537"/>
      <c r="F128" s="537"/>
      <c r="G128" s="537"/>
      <c r="H128" s="163"/>
      <c r="I128" s="234"/>
      <c r="J128" s="234"/>
    </row>
    <row r="129" spans="2:11" ht="18.5" hidden="1" thickBot="1" x14ac:dyDescent="0.45">
      <c r="B129" s="766"/>
      <c r="C129" s="164" t="s">
        <v>399</v>
      </c>
      <c r="D129" s="165">
        <f>+SUM(D125:D128)</f>
        <v>0</v>
      </c>
      <c r="E129" s="538"/>
      <c r="F129" s="538"/>
      <c r="G129" s="538"/>
      <c r="H129" s="166"/>
      <c r="I129" s="234"/>
      <c r="J129" s="234"/>
    </row>
    <row r="130" spans="2:11" ht="18.5" hidden="1" thickBot="1" x14ac:dyDescent="0.45">
      <c r="B130" s="153"/>
      <c r="C130" s="154"/>
      <c r="D130" s="136"/>
      <c r="I130" s="234"/>
      <c r="J130" s="234"/>
    </row>
    <row r="131" spans="2:11" ht="42.75" customHeight="1" thickBot="1" x14ac:dyDescent="0.45">
      <c r="B131" s="167"/>
      <c r="C131" s="168" t="s">
        <v>69</v>
      </c>
      <c r="D131" s="169" t="s">
        <v>70</v>
      </c>
      <c r="E131" s="460" t="s">
        <v>71</v>
      </c>
      <c r="F131" s="460"/>
      <c r="G131" s="460"/>
      <c r="H131" s="170" t="s">
        <v>35</v>
      </c>
      <c r="I131" s="234"/>
      <c r="J131" s="234"/>
    </row>
    <row r="132" spans="2:11" ht="98.25" customHeight="1" x14ac:dyDescent="0.4">
      <c r="B132" s="554" t="s">
        <v>72</v>
      </c>
      <c r="C132"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32" s="171"/>
      <c r="E132" s="172"/>
      <c r="F132" s="173"/>
      <c r="G132" s="174"/>
      <c r="H132" s="175"/>
      <c r="I132" s="234"/>
      <c r="J132" s="301"/>
    </row>
    <row r="133" spans="2:11" ht="137.25" customHeight="1" x14ac:dyDescent="0.4">
      <c r="B133" s="555"/>
      <c r="C133"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33" s="176"/>
      <c r="E133" s="177"/>
      <c r="F133" s="178"/>
      <c r="G133" s="179"/>
      <c r="H133" s="180"/>
      <c r="I133" s="234"/>
      <c r="J133" s="301"/>
    </row>
    <row r="134" spans="2:11" ht="123" customHeight="1" x14ac:dyDescent="0.4">
      <c r="B134" s="555"/>
      <c r="C134" s="160" t="str">
        <f>+'critères bonus'!C11</f>
        <v>Le projet contribue de manière efficiente à la performance du programme. Il s'agit d'apprécier la proportionnalité entre la force contributrice du projet et la consommation de crédits européens. Cette notation s'effectue sur 2 points suivant les cas :
Cas 1 – écart substantiel : notation à 0
Cas 2 – écart significatif : notation à 1
Cas 3 – écart nul ou faible : notation à 2</v>
      </c>
      <c r="D134" s="181"/>
      <c r="E134" s="461"/>
      <c r="F134" s="462"/>
      <c r="G134" s="463"/>
      <c r="H134" s="182"/>
      <c r="I134" s="234"/>
    </row>
    <row r="135" spans="2:11" ht="100.5" customHeight="1" thickBot="1" x14ac:dyDescent="0.45">
      <c r="B135" s="555"/>
      <c r="C135" s="147" t="str">
        <f>+'critères bonus'!C12</f>
        <v>Le projet anticipe ses retombées économiques, sociales et environnementales (analyses, études). Cette notation s'effectue sur 1 point.</v>
      </c>
      <c r="D135" s="183"/>
      <c r="E135" s="464"/>
      <c r="F135" s="465"/>
      <c r="G135" s="466"/>
      <c r="H135" s="184"/>
      <c r="I135" s="238"/>
      <c r="J135" s="124"/>
      <c r="K135" s="234"/>
    </row>
    <row r="136" spans="2:11" ht="18.5" thickBot="1" x14ac:dyDescent="0.45">
      <c r="B136" s="556"/>
      <c r="C136" s="185" t="s">
        <v>155</v>
      </c>
      <c r="D136" s="186">
        <f>+SUM(D132:D135)</f>
        <v>0</v>
      </c>
      <c r="E136" s="467"/>
      <c r="F136" s="467"/>
      <c r="G136" s="467"/>
      <c r="H136" s="187"/>
    </row>
    <row r="137" spans="2:11" x14ac:dyDescent="0.4">
      <c r="B137" s="219"/>
    </row>
    <row r="138" spans="2:11" x14ac:dyDescent="0.4">
      <c r="B138" s="273"/>
    </row>
    <row r="139" spans="2:11" x14ac:dyDescent="0.4">
      <c r="B139" s="219" t="s">
        <v>400</v>
      </c>
    </row>
    <row r="141" spans="2:11" ht="36" x14ac:dyDescent="0.4">
      <c r="B141" s="241"/>
      <c r="C141" s="274" t="s">
        <v>69</v>
      </c>
      <c r="D141" s="274" t="s">
        <v>163</v>
      </c>
      <c r="E141" s="592" t="s">
        <v>71</v>
      </c>
      <c r="F141" s="593"/>
      <c r="G141" s="594"/>
      <c r="H141" s="275" t="s">
        <v>368</v>
      </c>
    </row>
    <row r="142" spans="2:11" ht="108" x14ac:dyDescent="0.4">
      <c r="B142" s="630" t="s">
        <v>371</v>
      </c>
      <c r="C142" s="278" t="s">
        <v>401</v>
      </c>
      <c r="D142" s="162"/>
      <c r="E142" s="244"/>
      <c r="F142" s="245"/>
      <c r="G142" s="246"/>
      <c r="H142" s="279"/>
    </row>
    <row r="143" spans="2:11" x14ac:dyDescent="0.4">
      <c r="B143" s="564"/>
      <c r="C143" s="280" t="s">
        <v>78</v>
      </c>
      <c r="D143" s="281">
        <f>+SUM(D142:D142)</f>
        <v>0</v>
      </c>
      <c r="E143" s="588"/>
      <c r="F143" s="588"/>
      <c r="G143" s="588"/>
      <c r="H143" s="282"/>
    </row>
    <row r="144" spans="2:11" ht="35.25" customHeight="1" x14ac:dyDescent="0.4"/>
    <row r="145" spans="2:8" x14ac:dyDescent="0.4">
      <c r="B145" s="338" t="s">
        <v>79</v>
      </c>
      <c r="C145" s="362"/>
      <c r="D145" s="363"/>
    </row>
    <row r="146" spans="2:8" x14ac:dyDescent="0.4">
      <c r="B146" s="265" t="s">
        <v>56</v>
      </c>
      <c r="C146" s="129"/>
      <c r="D146" s="129"/>
      <c r="E146" s="354">
        <f>+F96</f>
        <v>0</v>
      </c>
    </row>
    <row r="147" spans="2:8" x14ac:dyDescent="0.4">
      <c r="B147" s="265" t="s">
        <v>57</v>
      </c>
      <c r="C147" s="129"/>
      <c r="D147" s="129"/>
      <c r="E147" s="354">
        <f>+F97</f>
        <v>0</v>
      </c>
    </row>
    <row r="148" spans="2:8" x14ac:dyDescent="0.4">
      <c r="B148" s="190" t="s">
        <v>80</v>
      </c>
      <c r="C148" s="191"/>
      <c r="D148" s="340"/>
      <c r="E148" s="128">
        <f>+F110</f>
        <v>0</v>
      </c>
    </row>
    <row r="149" spans="2:8" x14ac:dyDescent="0.4">
      <c r="B149" s="338" t="s">
        <v>402</v>
      </c>
      <c r="C149" s="189"/>
      <c r="D149" s="339"/>
    </row>
    <row r="150" spans="2:8" x14ac:dyDescent="0.4">
      <c r="B150" s="265" t="s">
        <v>403</v>
      </c>
      <c r="C150" s="129"/>
      <c r="D150" s="129"/>
      <c r="E150" s="354">
        <f>+D121+D129+D136</f>
        <v>0</v>
      </c>
      <c r="F150" s="223"/>
      <c r="H150" s="135"/>
    </row>
    <row r="151" spans="2:8" x14ac:dyDescent="0.4">
      <c r="B151" s="265" t="s">
        <v>404</v>
      </c>
      <c r="C151" s="129"/>
      <c r="D151" s="129"/>
      <c r="E151" s="365">
        <f>+D143</f>
        <v>0</v>
      </c>
      <c r="H151" s="135"/>
    </row>
    <row r="152" spans="2:8" x14ac:dyDescent="0.4">
      <c r="B152" s="190" t="s">
        <v>405</v>
      </c>
      <c r="C152" s="192"/>
      <c r="D152" s="341"/>
      <c r="H152" s="135"/>
    </row>
    <row r="153" spans="2:8" x14ac:dyDescent="0.4">
      <c r="B153" s="364" t="s">
        <v>406</v>
      </c>
      <c r="C153" s="129"/>
      <c r="D153" s="129"/>
      <c r="E153" s="354">
        <f>+E146+E148+E150+E151</f>
        <v>0</v>
      </c>
    </row>
    <row r="154" spans="2:8" x14ac:dyDescent="0.4">
      <c r="B154" s="265" t="s">
        <v>407</v>
      </c>
      <c r="C154" s="129"/>
      <c r="D154" s="129"/>
      <c r="E154" s="354">
        <f>+E147+E148+E150+E151</f>
        <v>0</v>
      </c>
    </row>
    <row r="155" spans="2:8" x14ac:dyDescent="0.4">
      <c r="B155" s="190" t="s">
        <v>408</v>
      </c>
      <c r="C155" s="192"/>
      <c r="D155" s="341"/>
    </row>
    <row r="156" spans="2:8" x14ac:dyDescent="0.4">
      <c r="B156" s="364" t="s">
        <v>406</v>
      </c>
      <c r="C156" s="129"/>
      <c r="D156" s="129"/>
      <c r="E156" s="354">
        <f>+E146+E148</f>
        <v>0</v>
      </c>
    </row>
    <row r="157" spans="2:8" x14ac:dyDescent="0.4">
      <c r="B157" s="265" t="s">
        <v>407</v>
      </c>
      <c r="C157" s="129"/>
      <c r="D157" s="129"/>
      <c r="E157" s="354">
        <f>+E147+E148</f>
        <v>0</v>
      </c>
    </row>
    <row r="159" spans="2:8" ht="36" x14ac:dyDescent="0.4">
      <c r="B159" s="193" t="s">
        <v>84</v>
      </c>
      <c r="C159" s="456" t="s">
        <v>85</v>
      </c>
      <c r="D159" s="457"/>
      <c r="E159" s="195" t="s">
        <v>86</v>
      </c>
    </row>
    <row r="160" spans="2:8" x14ac:dyDescent="0.4">
      <c r="B160" s="721" t="s">
        <v>87</v>
      </c>
      <c r="C160" s="438" t="s">
        <v>62</v>
      </c>
      <c r="D160" s="439"/>
      <c r="E160" s="129"/>
    </row>
    <row r="161" spans="2:8" x14ac:dyDescent="0.4">
      <c r="B161" s="722"/>
      <c r="C161" s="723" t="s">
        <v>409</v>
      </c>
      <c r="D161" s="439"/>
      <c r="E161" s="129"/>
    </row>
    <row r="162" spans="2:8" x14ac:dyDescent="0.4">
      <c r="B162" s="721" t="s">
        <v>92</v>
      </c>
      <c r="C162" s="723" t="s">
        <v>64</v>
      </c>
      <c r="D162" s="439"/>
      <c r="E162" s="129"/>
    </row>
    <row r="163" spans="2:8" x14ac:dyDescent="0.4">
      <c r="B163" s="722"/>
      <c r="C163" s="723" t="s">
        <v>410</v>
      </c>
      <c r="D163" s="439"/>
      <c r="E163" s="129"/>
    </row>
    <row r="164" spans="2:8" x14ac:dyDescent="0.4">
      <c r="B164" s="721" t="s">
        <v>97</v>
      </c>
      <c r="C164" s="723" t="s">
        <v>66</v>
      </c>
      <c r="D164" s="439"/>
      <c r="E164" s="129"/>
    </row>
    <row r="165" spans="2:8" x14ac:dyDescent="0.4">
      <c r="B165" s="722"/>
      <c r="C165" s="438" t="s">
        <v>67</v>
      </c>
      <c r="D165" s="439"/>
      <c r="E165" s="129"/>
    </row>
    <row r="166" spans="2:8" x14ac:dyDescent="0.4">
      <c r="H166" s="135"/>
    </row>
    <row r="167" spans="2:8" x14ac:dyDescent="0.4">
      <c r="C167" s="204"/>
      <c r="D167" s="136"/>
      <c r="E167" s="136"/>
      <c r="F167" s="136"/>
    </row>
    <row r="168" spans="2:8" x14ac:dyDescent="0.4">
      <c r="B168" s="724" t="s">
        <v>102</v>
      </c>
      <c r="C168" s="547"/>
      <c r="D168" s="547"/>
      <c r="E168" s="547"/>
      <c r="F168" s="547"/>
      <c r="G168" s="547"/>
      <c r="H168" s="547"/>
    </row>
    <row r="169" spans="2:8" x14ac:dyDescent="0.4">
      <c r="B169" s="725"/>
      <c r="C169" s="547"/>
      <c r="D169" s="547"/>
      <c r="E169" s="547"/>
      <c r="F169" s="547"/>
      <c r="G169" s="547"/>
      <c r="H169" s="547"/>
    </row>
    <row r="170" spans="2:8" x14ac:dyDescent="0.4">
      <c r="B170" s="725"/>
      <c r="C170" s="547"/>
      <c r="D170" s="547"/>
      <c r="E170" s="547"/>
      <c r="F170" s="547"/>
      <c r="G170" s="547"/>
      <c r="H170" s="547"/>
    </row>
    <row r="171" spans="2:8" x14ac:dyDescent="0.4">
      <c r="B171" s="725"/>
      <c r="C171" s="547"/>
      <c r="D171" s="547"/>
      <c r="E171" s="547"/>
      <c r="F171" s="547"/>
      <c r="G171" s="547"/>
      <c r="H171" s="547"/>
    </row>
    <row r="172" spans="2:8" x14ac:dyDescent="0.4">
      <c r="B172" s="726"/>
      <c r="C172" s="547"/>
      <c r="D172" s="547"/>
      <c r="E172" s="547"/>
      <c r="F172" s="547"/>
      <c r="G172" s="547"/>
      <c r="H172" s="547"/>
    </row>
    <row r="173" spans="2:8" x14ac:dyDescent="0.4">
      <c r="C173" s="204"/>
      <c r="D173" s="136"/>
      <c r="E173" s="136"/>
      <c r="F173" s="136"/>
    </row>
    <row r="174" spans="2:8" x14ac:dyDescent="0.4">
      <c r="C174" s="204"/>
      <c r="D174" s="136"/>
      <c r="E174" s="136"/>
      <c r="F174" s="136"/>
    </row>
    <row r="175" spans="2:8" x14ac:dyDescent="0.4">
      <c r="B175" s="342" t="s">
        <v>103</v>
      </c>
      <c r="C175" s="542"/>
      <c r="D175" s="542"/>
      <c r="E175" s="542"/>
      <c r="F175" s="542"/>
      <c r="G175" s="542"/>
      <c r="H175" s="542"/>
    </row>
    <row r="176" spans="2:8" x14ac:dyDescent="0.4">
      <c r="B176" s="342" t="s">
        <v>104</v>
      </c>
      <c r="C176" s="542"/>
      <c r="D176" s="542"/>
      <c r="E176" s="542"/>
      <c r="F176" s="542"/>
      <c r="G176" s="542"/>
      <c r="H176" s="542"/>
    </row>
    <row r="177" spans="2:8" x14ac:dyDescent="0.4">
      <c r="B177" s="342" t="s">
        <v>105</v>
      </c>
      <c r="C177" s="542"/>
      <c r="D177" s="542"/>
      <c r="E177" s="542"/>
      <c r="F177" s="542"/>
      <c r="G177" s="542"/>
      <c r="H177" s="542"/>
    </row>
    <row r="178" spans="2:8" x14ac:dyDescent="0.4">
      <c r="B178" s="342" t="s">
        <v>106</v>
      </c>
      <c r="C178" s="542"/>
      <c r="D178" s="542"/>
      <c r="E178" s="542"/>
      <c r="F178" s="542"/>
      <c r="G178" s="542"/>
      <c r="H178" s="542"/>
    </row>
    <row r="179" spans="2:8" x14ac:dyDescent="0.4">
      <c r="B179" s="342" t="s">
        <v>107</v>
      </c>
      <c r="C179" s="542"/>
      <c r="D179" s="542"/>
      <c r="E179" s="542"/>
      <c r="F179" s="542"/>
      <c r="G179" s="542"/>
      <c r="H179" s="542"/>
    </row>
    <row r="180" spans="2:8" x14ac:dyDescent="0.4">
      <c r="B180" s="342" t="s">
        <v>108</v>
      </c>
      <c r="C180" s="542"/>
      <c r="D180" s="542"/>
      <c r="E180" s="542"/>
      <c r="F180" s="542"/>
      <c r="G180" s="542"/>
      <c r="H180" s="542"/>
    </row>
    <row r="181" spans="2:8" x14ac:dyDescent="0.4">
      <c r="B181" s="343" t="s">
        <v>109</v>
      </c>
      <c r="C181" s="543" t="s">
        <v>110</v>
      </c>
      <c r="D181" s="543"/>
      <c r="E181" s="543"/>
      <c r="F181" s="543"/>
      <c r="G181" s="543"/>
      <c r="H181" s="543"/>
    </row>
    <row r="182" spans="2:8" x14ac:dyDescent="0.4">
      <c r="B182" s="342" t="s">
        <v>111</v>
      </c>
      <c r="C182" s="542"/>
      <c r="D182" s="542"/>
      <c r="E182" s="542"/>
      <c r="F182" s="542"/>
      <c r="G182" s="542"/>
      <c r="H182" s="542"/>
    </row>
  </sheetData>
  <mergeCells count="117">
    <mergeCell ref="E131:G131"/>
    <mergeCell ref="B132:B136"/>
    <mergeCell ref="E134:G134"/>
    <mergeCell ref="E135:G135"/>
    <mergeCell ref="E136:G136"/>
    <mergeCell ref="E124:G124"/>
    <mergeCell ref="B125:B129"/>
    <mergeCell ref="E125:G125"/>
    <mergeCell ref="E126:G126"/>
    <mergeCell ref="E127:G127"/>
    <mergeCell ref="E128:G128"/>
    <mergeCell ref="E129:G129"/>
    <mergeCell ref="B92:B97"/>
    <mergeCell ref="B117:B121"/>
    <mergeCell ref="E117:G117"/>
    <mergeCell ref="E118:G118"/>
    <mergeCell ref="E119:G119"/>
    <mergeCell ref="E120:G120"/>
    <mergeCell ref="E121:G121"/>
    <mergeCell ref="G80:G81"/>
    <mergeCell ref="H80:H81"/>
    <mergeCell ref="B83:B84"/>
    <mergeCell ref="B85:B87"/>
    <mergeCell ref="B89:B90"/>
    <mergeCell ref="E116:G116"/>
    <mergeCell ref="F105:F106"/>
    <mergeCell ref="G105:G106"/>
    <mergeCell ref="C58:C59"/>
    <mergeCell ref="C80:C81"/>
    <mergeCell ref="D80:D81"/>
    <mergeCell ref="E80:E81"/>
    <mergeCell ref="F80:F81"/>
    <mergeCell ref="B41:B42"/>
    <mergeCell ref="C41:H41"/>
    <mergeCell ref="C42:H42"/>
    <mergeCell ref="C43:H43"/>
    <mergeCell ref="C44:H44"/>
    <mergeCell ref="B47:B60"/>
    <mergeCell ref="D51:H51"/>
    <mergeCell ref="D52:H52"/>
    <mergeCell ref="D53:H53"/>
    <mergeCell ref="D50:H50"/>
    <mergeCell ref="D54:H54"/>
    <mergeCell ref="D58:H58"/>
    <mergeCell ref="D47:H48"/>
    <mergeCell ref="D59:H59"/>
    <mergeCell ref="D56:H56"/>
    <mergeCell ref="D55:H55"/>
    <mergeCell ref="C26:H26"/>
    <mergeCell ref="C27:H27"/>
    <mergeCell ref="C28:H28"/>
    <mergeCell ref="C29:H29"/>
    <mergeCell ref="C30:H30"/>
    <mergeCell ref="A6:B6"/>
    <mergeCell ref="C6:H6"/>
    <mergeCell ref="B11:H11"/>
    <mergeCell ref="A13:H14"/>
    <mergeCell ref="B22:B40"/>
    <mergeCell ref="C22:H22"/>
    <mergeCell ref="C23:H23"/>
    <mergeCell ref="C36:H36"/>
    <mergeCell ref="C37:H37"/>
    <mergeCell ref="C38:H38"/>
    <mergeCell ref="C39:H39"/>
    <mergeCell ref="C40:H40"/>
    <mergeCell ref="C31:H31"/>
    <mergeCell ref="C32:H32"/>
    <mergeCell ref="C33:H33"/>
    <mergeCell ref="C34:H34"/>
    <mergeCell ref="C35:H35"/>
    <mergeCell ref="A2:H2"/>
    <mergeCell ref="A4:B4"/>
    <mergeCell ref="C4:H4"/>
    <mergeCell ref="A5:B5"/>
    <mergeCell ref="C5:H5"/>
    <mergeCell ref="H105:H106"/>
    <mergeCell ref="I105:I106"/>
    <mergeCell ref="A7:B7"/>
    <mergeCell ref="C7:H7"/>
    <mergeCell ref="A8:B8"/>
    <mergeCell ref="C8:H8"/>
    <mergeCell ref="A9:B9"/>
    <mergeCell ref="C9:H9"/>
    <mergeCell ref="I58:J58"/>
    <mergeCell ref="D57:H57"/>
    <mergeCell ref="D60:H60"/>
    <mergeCell ref="C47:C57"/>
    <mergeCell ref="D49:H49"/>
    <mergeCell ref="B104:B110"/>
    <mergeCell ref="C24:H24"/>
    <mergeCell ref="C25:H25"/>
    <mergeCell ref="C105:C106"/>
    <mergeCell ref="D105:D106"/>
    <mergeCell ref="E105:E106"/>
    <mergeCell ref="C182:H182"/>
    <mergeCell ref="C176:H176"/>
    <mergeCell ref="C177:H177"/>
    <mergeCell ref="C178:H178"/>
    <mergeCell ref="C179:H179"/>
    <mergeCell ref="C180:H180"/>
    <mergeCell ref="C181:H181"/>
    <mergeCell ref="E141:G141"/>
    <mergeCell ref="B142:B143"/>
    <mergeCell ref="E143:G143"/>
    <mergeCell ref="C175:H175"/>
    <mergeCell ref="C159:D159"/>
    <mergeCell ref="B160:B161"/>
    <mergeCell ref="C160:D160"/>
    <mergeCell ref="C161:D161"/>
    <mergeCell ref="B162:B163"/>
    <mergeCell ref="C162:D162"/>
    <mergeCell ref="C163:D163"/>
    <mergeCell ref="B164:B165"/>
    <mergeCell ref="C164:D164"/>
    <mergeCell ref="C165:D165"/>
    <mergeCell ref="B168:B172"/>
    <mergeCell ref="C168:H17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48FF5-6270-4F5C-B7A2-329E066CFEFB}">
  <sheetPr>
    <tabColor rgb="FFFFFF00"/>
  </sheetPr>
  <dimension ref="A1:P319"/>
  <sheetViews>
    <sheetView showGridLines="0" topLeftCell="C40" zoomScale="55" zoomScaleNormal="55" workbookViewId="0">
      <selection activeCell="D50" sqref="D50:H50"/>
    </sheetView>
  </sheetViews>
  <sheetFormatPr baseColWidth="10" defaultColWidth="11.453125" defaultRowHeight="18" x14ac:dyDescent="0.4"/>
  <cols>
    <col min="1" max="1" width="27.7265625" style="115" customWidth="1"/>
    <col min="2" max="2" width="33.81640625" style="115" customWidth="1"/>
    <col min="3" max="3" width="126.453125" style="115" customWidth="1"/>
    <col min="4" max="4" width="17.54296875" style="115" customWidth="1"/>
    <col min="5" max="5" width="18.1796875" style="115" customWidth="1"/>
    <col min="6" max="6" width="14.7265625" style="115" customWidth="1"/>
    <col min="7" max="7" width="15.7265625" style="115" customWidth="1"/>
    <col min="8" max="8" width="27.5429687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47.5" customHeight="1" x14ac:dyDescent="0.4">
      <c r="A6" s="482" t="s">
        <v>411</v>
      </c>
      <c r="B6" s="483"/>
      <c r="C6" s="636" t="s">
        <v>412</v>
      </c>
      <c r="D6" s="636"/>
      <c r="E6" s="636"/>
      <c r="F6" s="636"/>
      <c r="G6" s="636"/>
      <c r="H6" s="636"/>
    </row>
    <row r="7" spans="1:8" ht="55.5" customHeight="1" x14ac:dyDescent="0.4">
      <c r="A7" s="482" t="s">
        <v>413</v>
      </c>
      <c r="B7" s="483"/>
      <c r="C7" s="636" t="s">
        <v>414</v>
      </c>
      <c r="D7" s="636"/>
      <c r="E7" s="636"/>
      <c r="F7" s="636"/>
      <c r="G7" s="636"/>
      <c r="H7" s="636"/>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298" customFormat="1" ht="23" x14ac:dyDescent="0.5">
      <c r="B18" s="247" t="s">
        <v>415</v>
      </c>
      <c r="C18" s="248"/>
      <c r="D18" s="303"/>
      <c r="E18" s="303"/>
      <c r="F18" s="303"/>
      <c r="G18" s="304"/>
      <c r="H18" s="304"/>
    </row>
    <row r="19" spans="2:8" s="298" customFormat="1" ht="23" x14ac:dyDescent="0.5">
      <c r="B19" s="247"/>
      <c r="C19" s="345"/>
      <c r="D19" s="303"/>
      <c r="E19" s="303"/>
      <c r="F19" s="303"/>
      <c r="G19" s="304"/>
      <c r="H19" s="304"/>
    </row>
    <row r="20" spans="2:8" s="298" customFormat="1" ht="23" x14ac:dyDescent="0.5">
      <c r="B20" s="347" t="s">
        <v>124</v>
      </c>
      <c r="C20" s="344"/>
    </row>
    <row r="21" spans="2:8" x14ac:dyDescent="0.4">
      <c r="B21" s="292"/>
    </row>
    <row r="22" spans="2:8" ht="42" customHeight="1" x14ac:dyDescent="0.4">
      <c r="B22" s="574"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45" customHeight="1" x14ac:dyDescent="0.4">
      <c r="B23" s="575"/>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40.5" customHeight="1" x14ac:dyDescent="0.4">
      <c r="B24" s="575"/>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63.75" customHeight="1" x14ac:dyDescent="0.4">
      <c r="B25" s="575"/>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45" customHeight="1" x14ac:dyDescent="0.4">
      <c r="B26" s="575"/>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60" customHeight="1" x14ac:dyDescent="0.4">
      <c r="B27" s="575"/>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103.5" customHeight="1" x14ac:dyDescent="0.4">
      <c r="B28" s="575"/>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54.75" customHeight="1" x14ac:dyDescent="0.4">
      <c r="B29" s="575"/>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75.75" customHeight="1" x14ac:dyDescent="0.4">
      <c r="B30" s="575"/>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55.5" customHeight="1" x14ac:dyDescent="0.4">
      <c r="B31" s="575"/>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75"/>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8" ht="130.5" customHeight="1" x14ac:dyDescent="0.4">
      <c r="B33" s="575"/>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8" ht="64.5" customHeight="1" x14ac:dyDescent="0.4">
      <c r="B34" s="575"/>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8" ht="98.25" customHeight="1" x14ac:dyDescent="0.4">
      <c r="B35" s="575"/>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8" ht="50.25" customHeight="1" x14ac:dyDescent="0.4">
      <c r="B36" s="575"/>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8" ht="45" customHeight="1" x14ac:dyDescent="0.4">
      <c r="B37" s="575"/>
      <c r="C37" s="576" t="str">
        <f>+'Critères d''éligibilité socle'!C20</f>
        <v>L'opération respecte le principe d'éligibilité géographique conformément aux articles 63 et suivants du règlement (UE) n°2021/1060.</v>
      </c>
      <c r="D37" s="577"/>
      <c r="E37" s="577"/>
      <c r="F37" s="577"/>
      <c r="G37" s="577"/>
      <c r="H37" s="578"/>
    </row>
    <row r="38" spans="2:8" ht="164.25" customHeight="1" x14ac:dyDescent="0.4">
      <c r="B38" s="575"/>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8" ht="172.5" customHeight="1" x14ac:dyDescent="0.4">
      <c r="B39" s="575"/>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8" ht="45.75" customHeight="1" x14ac:dyDescent="0.4">
      <c r="B40" s="575"/>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8" ht="22.5" customHeight="1" x14ac:dyDescent="0.4">
      <c r="B41" s="575" t="s">
        <v>21</v>
      </c>
      <c r="C41" s="576" t="str">
        <f>+'Critères d''éligibilité socle'!C24</f>
        <v>L'opération est conforme aux champs d'intervention du FEDER définis à l'article 5 du règlement (UE) n°2021/1058.</v>
      </c>
      <c r="D41" s="577"/>
      <c r="E41" s="577"/>
      <c r="F41" s="577"/>
      <c r="G41" s="577"/>
      <c r="H41" s="578"/>
    </row>
    <row r="42" spans="2:8" x14ac:dyDescent="0.4">
      <c r="B42" s="575"/>
      <c r="C42" s="576" t="str">
        <f>+'Critères d''éligibilité socle'!C25</f>
        <v>L'opération est conforme aux exclusions du champs d'intervention du FEDER définies à l'article 7 du règlement (UE) n°2021/1058.</v>
      </c>
      <c r="D42" s="577"/>
      <c r="E42" s="577"/>
      <c r="F42" s="577"/>
      <c r="G42" s="577"/>
      <c r="H42" s="578"/>
    </row>
    <row r="43" spans="2:8" x14ac:dyDescent="0.4">
      <c r="B43" s="293" t="s">
        <v>24</v>
      </c>
      <c r="C43" s="576" t="str">
        <f>+'Critères d''éligibilité socle'!C26</f>
        <v xml:space="preserve">L'opération est conforme aux champs d'intervention du FSE+ définis aux articles 16 et 22 du règlement (UE) n°2021/1057 </v>
      </c>
      <c r="D43" s="577"/>
      <c r="E43" s="577"/>
      <c r="F43" s="577"/>
      <c r="G43" s="577"/>
      <c r="H43" s="578"/>
    </row>
    <row r="44" spans="2:8" ht="36" x14ac:dyDescent="0.4">
      <c r="B44" s="294"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8" x14ac:dyDescent="0.4">
      <c r="B45" s="407"/>
      <c r="C45" s="237"/>
    </row>
    <row r="46" spans="2:8" x14ac:dyDescent="0.4">
      <c r="B46" s="405" t="s">
        <v>125</v>
      </c>
      <c r="C46" s="273"/>
    </row>
    <row r="47" spans="2:8" x14ac:dyDescent="0.4">
      <c r="B47" s="292"/>
    </row>
    <row r="48" spans="2:8" ht="109.5" customHeight="1" x14ac:dyDescent="0.4">
      <c r="B48" s="706" t="s">
        <v>413</v>
      </c>
      <c r="C48" s="709" t="s">
        <v>236</v>
      </c>
      <c r="D48" s="599" t="s">
        <v>416</v>
      </c>
      <c r="E48" s="599"/>
      <c r="F48" s="599"/>
      <c r="G48" s="599"/>
      <c r="H48" s="600"/>
    </row>
    <row r="49" spans="2:16" ht="107.25" customHeight="1" x14ac:dyDescent="0.4">
      <c r="B49" s="707"/>
      <c r="C49" s="679"/>
      <c r="D49" s="767" t="s">
        <v>417</v>
      </c>
      <c r="E49" s="768"/>
      <c r="F49" s="768"/>
      <c r="G49" s="768"/>
      <c r="H49" s="769"/>
    </row>
    <row r="50" spans="2:16" ht="63.75" customHeight="1" x14ac:dyDescent="0.4">
      <c r="B50" s="707"/>
      <c r="C50" s="679"/>
      <c r="D50" s="517" t="s">
        <v>418</v>
      </c>
      <c r="E50" s="518"/>
      <c r="F50" s="518"/>
      <c r="G50" s="518"/>
      <c r="H50" s="519"/>
    </row>
    <row r="51" spans="2:16" ht="42.75" customHeight="1" x14ac:dyDescent="0.4">
      <c r="B51" s="708"/>
      <c r="C51" s="710"/>
      <c r="D51" s="770" t="s">
        <v>419</v>
      </c>
      <c r="E51" s="646"/>
      <c r="F51" s="646"/>
      <c r="G51" s="646"/>
      <c r="H51" s="647"/>
      <c r="I51" s="234" t="s">
        <v>29</v>
      </c>
    </row>
    <row r="52" spans="2:16" x14ac:dyDescent="0.4">
      <c r="M52" s="236"/>
      <c r="N52" s="222"/>
      <c r="O52" s="222"/>
      <c r="P52" s="222"/>
    </row>
    <row r="53" spans="2:16" ht="12" hidden="1" customHeight="1" x14ac:dyDescent="0.4">
      <c r="M53" s="236"/>
      <c r="N53" s="222"/>
      <c r="O53" s="222"/>
      <c r="P53" s="222"/>
    </row>
    <row r="54" spans="2:16" hidden="1" x14ac:dyDescent="0.4">
      <c r="M54" s="236"/>
      <c r="N54" s="222"/>
      <c r="O54" s="222"/>
      <c r="P54" s="222"/>
    </row>
    <row r="55" spans="2:16" hidden="1" x14ac:dyDescent="0.4">
      <c r="M55" s="236"/>
      <c r="N55" s="222"/>
      <c r="O55" s="222"/>
      <c r="P55" s="222"/>
    </row>
    <row r="56" spans="2:16" hidden="1" x14ac:dyDescent="0.4">
      <c r="M56" s="236"/>
      <c r="N56" s="222"/>
      <c r="O56" s="222"/>
      <c r="P56" s="222"/>
    </row>
    <row r="57" spans="2:16" hidden="1" x14ac:dyDescent="0.4">
      <c r="M57" s="236"/>
      <c r="N57" s="222"/>
      <c r="O57" s="222"/>
      <c r="P57" s="222"/>
    </row>
    <row r="58" spans="2:16" hidden="1" x14ac:dyDescent="0.4">
      <c r="M58" s="236"/>
      <c r="N58" s="222"/>
      <c r="O58" s="222"/>
      <c r="P58" s="222"/>
    </row>
    <row r="59" spans="2:16" hidden="1" x14ac:dyDescent="0.4">
      <c r="M59" s="236"/>
      <c r="N59" s="222"/>
      <c r="O59" s="222"/>
      <c r="P59" s="222"/>
    </row>
    <row r="60" spans="2:16" hidden="1" x14ac:dyDescent="0.4">
      <c r="M60" s="236"/>
      <c r="N60" s="222"/>
      <c r="O60" s="222"/>
      <c r="P60" s="222"/>
    </row>
    <row r="61" spans="2:16" hidden="1" x14ac:dyDescent="0.4">
      <c r="M61" s="236"/>
      <c r="N61" s="222"/>
      <c r="O61" s="222"/>
      <c r="P61" s="222"/>
    </row>
    <row r="62" spans="2:16" hidden="1" x14ac:dyDescent="0.4">
      <c r="M62" s="236"/>
      <c r="N62" s="222"/>
      <c r="O62" s="222"/>
      <c r="P62" s="222"/>
    </row>
    <row r="63" spans="2:16" hidden="1" x14ac:dyDescent="0.4">
      <c r="M63" s="236"/>
      <c r="N63" s="222"/>
      <c r="O63" s="222"/>
      <c r="P63" s="222"/>
    </row>
    <row r="64" spans="2:16" hidden="1" x14ac:dyDescent="0.4">
      <c r="M64" s="236"/>
      <c r="N64" s="222"/>
      <c r="O64" s="222"/>
      <c r="P64" s="222"/>
    </row>
    <row r="65" spans="1:16" hidden="1" x14ac:dyDescent="0.4">
      <c r="M65" s="236"/>
      <c r="N65" s="222"/>
      <c r="O65" s="222"/>
      <c r="P65" s="222"/>
    </row>
    <row r="66" spans="1:16" hidden="1" x14ac:dyDescent="0.4">
      <c r="M66" s="236"/>
      <c r="N66" s="222"/>
      <c r="O66" s="222"/>
      <c r="P66" s="222"/>
    </row>
    <row r="67" spans="1:16" hidden="1" x14ac:dyDescent="0.4">
      <c r="M67" s="236"/>
      <c r="N67" s="222"/>
      <c r="O67" s="222"/>
      <c r="P67" s="222"/>
    </row>
    <row r="68" spans="1:16" hidden="1" x14ac:dyDescent="0.4">
      <c r="M68" s="236"/>
      <c r="N68" s="222"/>
      <c r="O68" s="222"/>
      <c r="P68" s="222"/>
    </row>
    <row r="69" spans="1:16" hidden="1" x14ac:dyDescent="0.4">
      <c r="M69" s="236"/>
      <c r="N69" s="222"/>
      <c r="O69" s="222"/>
      <c r="P69" s="222"/>
    </row>
    <row r="70" spans="1:16" hidden="1" x14ac:dyDescent="0.4">
      <c r="M70" s="236"/>
      <c r="N70" s="222"/>
      <c r="O70" s="222"/>
      <c r="P70" s="222"/>
    </row>
    <row r="71" spans="1:16" hidden="1" x14ac:dyDescent="0.4">
      <c r="M71" s="236"/>
      <c r="N71" s="222"/>
      <c r="O71" s="222"/>
      <c r="P71" s="222"/>
    </row>
    <row r="72" spans="1:16" hidden="1" x14ac:dyDescent="0.4">
      <c r="M72" s="236"/>
      <c r="N72" s="222"/>
      <c r="O72" s="222"/>
      <c r="P72" s="222"/>
    </row>
    <row r="73" spans="1:16" s="298" customFormat="1" ht="23" x14ac:dyDescent="0.5">
      <c r="B73" s="247" t="s">
        <v>251</v>
      </c>
      <c r="C73" s="248"/>
      <c r="E73" s="303"/>
      <c r="F73" s="303"/>
      <c r="G73" s="304"/>
      <c r="H73" s="304"/>
      <c r="M73" s="308"/>
      <c r="N73" s="309"/>
      <c r="O73" s="309"/>
      <c r="P73" s="309"/>
    </row>
    <row r="74" spans="1:16" s="298" customFormat="1" ht="23" x14ac:dyDescent="0.5">
      <c r="B74" s="247"/>
      <c r="C74" s="248"/>
      <c r="E74" s="303"/>
      <c r="F74" s="303"/>
      <c r="G74" s="304"/>
      <c r="H74" s="304"/>
      <c r="M74" s="308"/>
      <c r="N74" s="309"/>
      <c r="O74" s="309"/>
      <c r="P74" s="309"/>
    </row>
    <row r="75" spans="1:16" s="298" customFormat="1" ht="23" x14ac:dyDescent="0.5">
      <c r="B75" s="247" t="s">
        <v>134</v>
      </c>
      <c r="C75" s="248"/>
      <c r="D75" s="247"/>
      <c r="E75" s="303"/>
      <c r="F75" s="303"/>
      <c r="G75" s="304"/>
      <c r="H75" s="304"/>
      <c r="M75" s="308"/>
      <c r="N75" s="309"/>
      <c r="O75" s="309"/>
      <c r="P75" s="309"/>
    </row>
    <row r="76" spans="1:16" s="298" customFormat="1" ht="23" x14ac:dyDescent="0.5">
      <c r="B76" s="247"/>
      <c r="C76" s="248"/>
      <c r="D76" s="247"/>
      <c r="E76" s="303"/>
      <c r="F76" s="303"/>
      <c r="G76" s="304"/>
      <c r="H76" s="304"/>
      <c r="M76" s="308"/>
      <c r="N76" s="309"/>
      <c r="O76" s="309"/>
      <c r="P76" s="309"/>
    </row>
    <row r="77" spans="1:16" x14ac:dyDescent="0.4">
      <c r="A77" s="115" t="s">
        <v>29</v>
      </c>
      <c r="B77" s="119"/>
      <c r="C77" s="432" t="s">
        <v>135</v>
      </c>
      <c r="D77" s="432" t="s">
        <v>31</v>
      </c>
      <c r="E77" s="432" t="s">
        <v>141</v>
      </c>
      <c r="F77" s="432" t="s">
        <v>33</v>
      </c>
      <c r="G77" s="436" t="s">
        <v>34</v>
      </c>
      <c r="H77" s="432" t="s">
        <v>35</v>
      </c>
      <c r="J77" s="135"/>
    </row>
    <row r="78" spans="1:16" x14ac:dyDescent="0.4">
      <c r="B78" s="120"/>
      <c r="C78" s="433"/>
      <c r="D78" s="433"/>
      <c r="E78" s="433"/>
      <c r="F78" s="433"/>
      <c r="G78" s="437"/>
      <c r="H78" s="433"/>
      <c r="J78" s="135"/>
    </row>
    <row r="79" spans="1:16" ht="36" x14ac:dyDescent="0.4">
      <c r="B79" s="113" t="str">
        <f>+'critères transversaux'!B6</f>
        <v xml:space="preserve">Cohérence générale </v>
      </c>
      <c r="C79" s="121" t="str">
        <f>+'critères transversaux'!C6</f>
        <v>Le projet présente une bonne logique globale au niveau de sa stratégie, de ses objectifs, de ses moyens et de ses résultats. Par ailleurs, sa mise en œuvre  et le montage proposé sont simples, réalistes.</v>
      </c>
      <c r="D79" s="122">
        <f>+'critères transversaux'!D6</f>
        <v>0</v>
      </c>
      <c r="E79" s="122">
        <f>+'critères transversaux'!E6</f>
        <v>4</v>
      </c>
      <c r="F79" s="122">
        <f>+'critères transversaux'!F6</f>
        <v>0</v>
      </c>
      <c r="G79" s="122" t="s">
        <v>38</v>
      </c>
      <c r="H79" s="123"/>
      <c r="J79" s="135"/>
    </row>
    <row r="80" spans="1:16" ht="36" x14ac:dyDescent="0.4">
      <c r="B80" s="434" t="str">
        <f>+'critères transversaux'!B7</f>
        <v>Caractère structurant</v>
      </c>
      <c r="C80" s="121" t="str">
        <f>+'critères transversaux'!C7</f>
        <v>Le projet contribue au développement régional durable et impacte positivement l’économie locale, génère un effet levier pour la croissance et l’emploi.</v>
      </c>
      <c r="D80" s="122">
        <f>+'critères transversaux'!D7</f>
        <v>0</v>
      </c>
      <c r="E80" s="122">
        <f>+'critères transversaux'!E7</f>
        <v>4</v>
      </c>
      <c r="F80" s="122">
        <f>+'critères transversaux'!F7</f>
        <v>0</v>
      </c>
      <c r="G80" s="122" t="s">
        <v>38</v>
      </c>
      <c r="H80" s="123"/>
      <c r="J80" s="135"/>
    </row>
    <row r="81" spans="2:16" ht="54" x14ac:dyDescent="0.4">
      <c r="B81" s="435"/>
      <c r="C81"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1" s="122">
        <f>+'critères transversaux'!D8</f>
        <v>0</v>
      </c>
      <c r="E81" s="122">
        <f>+'critères transversaux'!E8</f>
        <v>5</v>
      </c>
      <c r="F81" s="122">
        <f>+'critères transversaux'!F8</f>
        <v>0</v>
      </c>
      <c r="G81" s="122" t="s">
        <v>38</v>
      </c>
      <c r="H81" s="123"/>
      <c r="J81" s="299"/>
    </row>
    <row r="82" spans="2:16" ht="36" x14ac:dyDescent="0.4">
      <c r="B82" s="429" t="str">
        <f>+'critères transversaux'!B9</f>
        <v>Principe de développement durable</v>
      </c>
      <c r="C82"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2" s="122">
        <f>+'critères transversaux'!D9</f>
        <v>0</v>
      </c>
      <c r="E82" s="122">
        <f>+'critères transversaux'!E9</f>
        <v>3</v>
      </c>
      <c r="F82" s="122">
        <f>+'critères transversaux'!F9</f>
        <v>0</v>
      </c>
      <c r="G82" s="122"/>
      <c r="H82" s="123"/>
      <c r="J82" s="236"/>
    </row>
    <row r="83" spans="2:16" x14ac:dyDescent="0.4">
      <c r="B83" s="430"/>
      <c r="C83" s="121" t="str">
        <f>+'critères transversaux'!C10</f>
        <v>Le projet intègre une politique d'éco-communication et/ou d’éco-manifestation.</v>
      </c>
      <c r="D83" s="122">
        <f>+'critères transversaux'!D10</f>
        <v>0</v>
      </c>
      <c r="E83" s="122">
        <f>+'critères transversaux'!E10</f>
        <v>2</v>
      </c>
      <c r="F83" s="122">
        <f>+'critères transversaux'!F10</f>
        <v>0</v>
      </c>
      <c r="G83" s="122"/>
      <c r="H83" s="123"/>
      <c r="J83" s="236"/>
    </row>
    <row r="84" spans="2:16" ht="54" x14ac:dyDescent="0.4">
      <c r="B84" s="430"/>
      <c r="C84"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4" s="122">
        <f>+'critères transversaux'!D11</f>
        <v>0</v>
      </c>
      <c r="E84" s="122">
        <f>+'critères transversaux'!E11</f>
        <v>2</v>
      </c>
      <c r="F84" s="122">
        <f>+'critères transversaux'!F11</f>
        <v>0</v>
      </c>
      <c r="G84" s="122"/>
      <c r="H84" s="123"/>
      <c r="J84" s="236"/>
    </row>
    <row r="85" spans="2:16" ht="123" x14ac:dyDescent="0.4">
      <c r="B85" s="114" t="str">
        <f>+'critères transversaux'!B12</f>
        <v>Uniquement pour les projets prévoyant la création ou la réhabilitation d'infrastructures (FEDER)</v>
      </c>
      <c r="C85"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5" s="122">
        <f>+'critères transversaux'!D12</f>
        <v>0</v>
      </c>
      <c r="E85" s="122">
        <f>+'critères transversaux'!E12</f>
        <v>1</v>
      </c>
      <c r="F85" s="122">
        <f>+'critères transversaux'!F12</f>
        <v>0</v>
      </c>
      <c r="G85" s="122" t="s">
        <v>38</v>
      </c>
      <c r="H85" s="123"/>
      <c r="J85" s="236"/>
      <c r="K85" s="223"/>
    </row>
    <row r="86" spans="2:16" ht="36" x14ac:dyDescent="0.4">
      <c r="B86" s="428" t="str">
        <f>+'critères transversaux'!B13</f>
        <v>Uniquement pour les projets prévoyant la conduite d'études (FEDER ou FSE)</v>
      </c>
      <c r="C86" s="121" t="str">
        <f>+'critères transversaux'!C13</f>
        <v>Les professionnels qui ont la charge de la conduite de l'étude apportent des garanties quant à la qualité du résultat de l'étude produite (profil et légitimité des consultants…) et/ou des dispositions sont prévues en ce sens.</v>
      </c>
      <c r="D86" s="122">
        <f>+'critères transversaux'!D13</f>
        <v>0</v>
      </c>
      <c r="E86" s="122">
        <f>+'critères transversaux'!E13</f>
        <v>3</v>
      </c>
      <c r="F86" s="122">
        <f>+'critères transversaux'!F13</f>
        <v>0</v>
      </c>
      <c r="G86" s="122" t="s">
        <v>38</v>
      </c>
      <c r="H86" s="123"/>
      <c r="J86" s="236"/>
    </row>
    <row r="87" spans="2:16" ht="36" x14ac:dyDescent="0.4">
      <c r="B87" s="428"/>
      <c r="C87" s="121" t="str">
        <f>+'critères transversaux'!C14</f>
        <v>A son achèvement, l'étude produira des impacts concrets pour les territoires (les livrables sont-ils placés à disposition du public ? l'étude prévoit-elle la mise en place d'actions pilotes à son achèvement ?).</v>
      </c>
      <c r="D87" s="122">
        <f>+'critères transversaux'!D14</f>
        <v>0</v>
      </c>
      <c r="E87" s="122">
        <f>+'critères transversaux'!E14</f>
        <v>2</v>
      </c>
      <c r="F87" s="122">
        <f>+'critères transversaux'!F14</f>
        <v>0</v>
      </c>
      <c r="G87" s="122" t="s">
        <v>38</v>
      </c>
      <c r="H87" s="123"/>
      <c r="J87" s="236"/>
    </row>
    <row r="88" spans="2:16" x14ac:dyDescent="0.4">
      <c r="C88" s="124"/>
      <c r="D88" s="125"/>
      <c r="E88" s="125"/>
      <c r="F88" s="125"/>
      <c r="G88" s="125"/>
      <c r="H88" s="125"/>
      <c r="J88" s="135"/>
    </row>
    <row r="89" spans="2:16" x14ac:dyDescent="0.4">
      <c r="B89" s="434" t="str">
        <f>+'critères transversaux'!B16</f>
        <v>Total critères transversaux</v>
      </c>
      <c r="C89" s="265" t="str">
        <f>+'critères transversaux'!C16</f>
        <v>Sous-total FEDER sans études avec infrastructure</v>
      </c>
      <c r="D89" s="127" t="str">
        <f>+'critères transversaux'!D16</f>
        <v> </v>
      </c>
      <c r="E89" s="122">
        <f>+SUM(E79:E85)</f>
        <v>21</v>
      </c>
      <c r="F89" s="122">
        <f>+SUM(F79:F85)</f>
        <v>0</v>
      </c>
      <c r="G89" s="127" t="s">
        <v>38</v>
      </c>
      <c r="H89" s="127" t="s">
        <v>38</v>
      </c>
      <c r="J89" s="135"/>
    </row>
    <row r="90" spans="2:16" x14ac:dyDescent="0.4">
      <c r="B90" s="531"/>
      <c r="C90" s="265" t="str">
        <f>+'critères transversaux'!C17</f>
        <v>Sous total FEDER sans études sans infrastructure</v>
      </c>
      <c r="D90" s="127" t="str">
        <f>+'critères transversaux'!D17</f>
        <v> </v>
      </c>
      <c r="E90" s="122">
        <f>+E89-E85</f>
        <v>20</v>
      </c>
      <c r="F90" s="122">
        <f>+F89-F85</f>
        <v>0</v>
      </c>
      <c r="G90" s="127" t="s">
        <v>38</v>
      </c>
      <c r="H90" s="127" t="s">
        <v>38</v>
      </c>
      <c r="J90" s="135"/>
    </row>
    <row r="91" spans="2:16" x14ac:dyDescent="0.4">
      <c r="B91" s="531"/>
      <c r="C91" s="265" t="str">
        <f>+'critères transversaux'!C18</f>
        <v>Sous-total FEDER avec études sans infrastructure</v>
      </c>
      <c r="D91" s="252"/>
      <c r="E91" s="122">
        <f>+SUM(E79:E87)-E85</f>
        <v>25</v>
      </c>
      <c r="F91" s="122">
        <f>+SUM(F79:F87)-F85</f>
        <v>0</v>
      </c>
      <c r="G91" s="128"/>
      <c r="H91" s="128"/>
      <c r="J91" s="135"/>
    </row>
    <row r="92" spans="2:16" x14ac:dyDescent="0.4">
      <c r="B92" s="531"/>
      <c r="C92" s="265" t="str">
        <f>+'critères transversaux'!C19</f>
        <v>Sous total FEDER avec études avec infrastructures</v>
      </c>
      <c r="D92" s="266"/>
      <c r="E92" s="122">
        <f>+SUM(E79:E87)</f>
        <v>26</v>
      </c>
      <c r="F92" s="122">
        <f>+SUM(F79:F87)</f>
        <v>0</v>
      </c>
      <c r="G92" s="129"/>
      <c r="H92" s="129"/>
    </row>
    <row r="93" spans="2:16" x14ac:dyDescent="0.4">
      <c r="B93" s="531"/>
      <c r="C93" s="265" t="str">
        <f>+'critères transversaux'!C20</f>
        <v>Sous-total FSE+ sans études</v>
      </c>
      <c r="D93" s="266"/>
      <c r="E93" s="122">
        <f>+SUM(E79:E84)</f>
        <v>20</v>
      </c>
      <c r="F93" s="122">
        <f>+SUM(F79:F84)</f>
        <v>0</v>
      </c>
      <c r="G93" s="129"/>
      <c r="H93" s="129"/>
    </row>
    <row r="94" spans="2:16" x14ac:dyDescent="0.4">
      <c r="B94" s="435"/>
      <c r="C94" s="265" t="str">
        <f>+'critères transversaux'!C21</f>
        <v>Sous-total FSE+ avec études</v>
      </c>
      <c r="D94" s="266"/>
      <c r="E94" s="122">
        <f>+SUM(E79:E84)+E86+E87</f>
        <v>25</v>
      </c>
      <c r="F94" s="122">
        <f>+SUM(F79:F84)+F86+F87</f>
        <v>0</v>
      </c>
      <c r="G94" s="129"/>
      <c r="H94" s="129"/>
      <c r="M94" s="236"/>
      <c r="N94" s="222"/>
      <c r="O94" s="222"/>
      <c r="P94" s="222"/>
    </row>
    <row r="95" spans="2:16" x14ac:dyDescent="0.4">
      <c r="B95" s="272"/>
      <c r="C95" s="204"/>
      <c r="E95" s="136"/>
      <c r="F95" s="136"/>
      <c r="M95" s="236"/>
      <c r="N95" s="222"/>
      <c r="O95" s="222"/>
      <c r="P95" s="222"/>
    </row>
    <row r="96" spans="2:16" ht="23" x14ac:dyDescent="0.5">
      <c r="B96" s="247" t="s">
        <v>137</v>
      </c>
      <c r="C96" s="224"/>
      <c r="D96" s="219"/>
      <c r="M96" s="221"/>
      <c r="N96" s="222"/>
      <c r="O96" s="222"/>
      <c r="P96" s="222"/>
    </row>
    <row r="98" spans="2:9" ht="36" x14ac:dyDescent="0.4">
      <c r="B98" s="612" t="s">
        <v>413</v>
      </c>
      <c r="C98" s="226" t="s">
        <v>140</v>
      </c>
      <c r="D98" s="226" t="s">
        <v>31</v>
      </c>
      <c r="E98" s="227" t="s">
        <v>141</v>
      </c>
      <c r="F98" s="226" t="s">
        <v>142</v>
      </c>
      <c r="G98" s="227" t="s">
        <v>71</v>
      </c>
      <c r="H98" s="228" t="s">
        <v>35</v>
      </c>
    </row>
    <row r="99" spans="2:9" ht="36" x14ac:dyDescent="0.4">
      <c r="B99" s="613"/>
      <c r="C99" s="295" t="s">
        <v>420</v>
      </c>
      <c r="D99" s="253"/>
      <c r="E99" s="254">
        <v>2</v>
      </c>
      <c r="F99" s="254">
        <f>D99*E99</f>
        <v>0</v>
      </c>
      <c r="G99" s="255"/>
      <c r="H99" s="256"/>
      <c r="I99" s="238"/>
    </row>
    <row r="100" spans="2:9" x14ac:dyDescent="0.4">
      <c r="B100" s="613"/>
      <c r="C100" s="264" t="s">
        <v>421</v>
      </c>
      <c r="D100" s="253"/>
      <c r="E100" s="254">
        <v>2</v>
      </c>
      <c r="F100" s="254">
        <f t="shared" ref="F100" si="0">D100*E100</f>
        <v>0</v>
      </c>
      <c r="G100" s="255"/>
      <c r="H100" s="256"/>
      <c r="I100" s="238"/>
    </row>
    <row r="101" spans="2:9" x14ac:dyDescent="0.4">
      <c r="B101" s="614"/>
      <c r="C101" s="229" t="s">
        <v>78</v>
      </c>
      <c r="D101" s="229"/>
      <c r="E101" s="230"/>
      <c r="F101" s="231">
        <f>SUM(F99:F100)</f>
        <v>0</v>
      </c>
      <c r="G101" s="229"/>
      <c r="H101" s="232"/>
    </row>
    <row r="103" spans="2:9" hidden="1" x14ac:dyDescent="0.4"/>
    <row r="104" spans="2:9" hidden="1" x14ac:dyDescent="0.4"/>
    <row r="105" spans="2:9" hidden="1" x14ac:dyDescent="0.4"/>
    <row r="106" spans="2:9" hidden="1" x14ac:dyDescent="0.4"/>
    <row r="107" spans="2:9" hidden="1" x14ac:dyDescent="0.4"/>
    <row r="108" spans="2:9" hidden="1" x14ac:dyDescent="0.4"/>
    <row r="109" spans="2:9" hidden="1" x14ac:dyDescent="0.4"/>
    <row r="110" spans="2:9" hidden="1" x14ac:dyDescent="0.4"/>
    <row r="111" spans="2:9" hidden="1" x14ac:dyDescent="0.4"/>
    <row r="112" spans="2:9"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4" hidden="1" x14ac:dyDescent="0.4"/>
    <row r="130" spans="2:4" hidden="1" x14ac:dyDescent="0.4"/>
    <row r="131" spans="2:4" hidden="1" x14ac:dyDescent="0.4"/>
    <row r="132" spans="2:4" hidden="1" x14ac:dyDescent="0.4"/>
    <row r="133" spans="2:4" hidden="1" x14ac:dyDescent="0.4"/>
    <row r="134" spans="2:4" hidden="1" x14ac:dyDescent="0.4"/>
    <row r="135" spans="2:4" hidden="1" x14ac:dyDescent="0.4"/>
    <row r="136" spans="2:4" hidden="1" x14ac:dyDescent="0.4"/>
    <row r="137" spans="2:4" hidden="1" x14ac:dyDescent="0.4"/>
    <row r="138" spans="2:4" x14ac:dyDescent="0.4">
      <c r="B138" s="190" t="s">
        <v>80</v>
      </c>
      <c r="C138" s="191"/>
      <c r="D138" s="128">
        <f>+F101</f>
        <v>0</v>
      </c>
    </row>
    <row r="140" spans="2:4" hidden="1" x14ac:dyDescent="0.4"/>
    <row r="141" spans="2:4" hidden="1" x14ac:dyDescent="0.4"/>
    <row r="142" spans="2:4" hidden="1" x14ac:dyDescent="0.4"/>
    <row r="143" spans="2:4" hidden="1" x14ac:dyDescent="0.4"/>
    <row r="144" spans="2:4" s="298" customFormat="1" ht="23" hidden="1" x14ac:dyDescent="0.5"/>
    <row r="145" spans="2:10" s="298" customFormat="1" ht="23" x14ac:dyDescent="0.5">
      <c r="B145" s="247" t="s">
        <v>152</v>
      </c>
    </row>
    <row r="146" spans="2:10" s="298" customFormat="1" ht="23" x14ac:dyDescent="0.5"/>
    <row r="147" spans="2:10" ht="23" x14ac:dyDescent="0.5">
      <c r="B147" s="247" t="s">
        <v>153</v>
      </c>
    </row>
    <row r="148" spans="2:10" s="298" customFormat="1" ht="23" hidden="1" x14ac:dyDescent="0.5">
      <c r="B148" s="247"/>
    </row>
    <row r="149" spans="2:10" ht="36.5" hidden="1" thickBot="1" x14ac:dyDescent="0.45">
      <c r="B149" s="137"/>
      <c r="C149" s="138" t="s">
        <v>69</v>
      </c>
      <c r="D149" s="139" t="e">
        <f>+'critères bonus'!#REF!</f>
        <v>#REF!</v>
      </c>
      <c r="E149" s="524" t="s">
        <v>71</v>
      </c>
      <c r="F149" s="525"/>
      <c r="G149" s="526"/>
      <c r="H149" s="140" t="s">
        <v>35</v>
      </c>
    </row>
    <row r="150" spans="2:10" hidden="1" x14ac:dyDescent="0.4">
      <c r="B150" s="579" t="s">
        <v>154</v>
      </c>
      <c r="C150" s="159" t="e">
        <f>+'critères bonus'!#REF!</f>
        <v>#REF!</v>
      </c>
      <c r="D150" s="142"/>
      <c r="E150" s="470"/>
      <c r="F150" s="471"/>
      <c r="G150" s="472"/>
      <c r="H150" s="143"/>
      <c r="I150" s="234"/>
      <c r="J150" s="234"/>
    </row>
    <row r="151" spans="2:10" hidden="1" x14ac:dyDescent="0.4">
      <c r="B151" s="579"/>
      <c r="C151" s="160" t="e">
        <f>+'critères bonus'!#REF!</f>
        <v>#REF!</v>
      </c>
      <c r="D151" s="145"/>
      <c r="E151" s="522"/>
      <c r="F151" s="522"/>
      <c r="G151" s="522"/>
      <c r="H151" s="146"/>
      <c r="I151" s="234"/>
      <c r="J151" s="234"/>
    </row>
    <row r="152" spans="2:10" hidden="1" x14ac:dyDescent="0.4">
      <c r="B152" s="579"/>
      <c r="C152" s="160" t="e">
        <f>+'critères bonus'!#REF!</f>
        <v>#REF!</v>
      </c>
      <c r="D152" s="145"/>
      <c r="E152" s="522"/>
      <c r="F152" s="522"/>
      <c r="G152" s="522"/>
      <c r="H152" s="146"/>
      <c r="I152" s="234"/>
      <c r="J152" s="234"/>
    </row>
    <row r="153" spans="2:10" ht="18.5" hidden="1" thickBot="1" x14ac:dyDescent="0.45">
      <c r="B153" s="579"/>
      <c r="C153" s="235" t="e">
        <f>+'critères bonus'!#REF!</f>
        <v>#REF!</v>
      </c>
      <c r="D153" s="148"/>
      <c r="E153" s="473"/>
      <c r="F153" s="473"/>
      <c r="G153" s="473"/>
      <c r="H153" s="149"/>
      <c r="I153" s="234"/>
      <c r="J153" s="234"/>
    </row>
    <row r="154" spans="2:10" ht="18.5" hidden="1" thickBot="1" x14ac:dyDescent="0.45">
      <c r="B154" s="580"/>
      <c r="C154" s="150" t="s">
        <v>155</v>
      </c>
      <c r="D154" s="151">
        <f>+SUM(D150:D153)</f>
        <v>0</v>
      </c>
      <c r="E154" s="523"/>
      <c r="F154" s="523"/>
      <c r="G154" s="523"/>
      <c r="H154" s="152"/>
      <c r="I154" s="234"/>
      <c r="J154" s="234"/>
    </row>
    <row r="155" spans="2:10" hidden="1" x14ac:dyDescent="0.4">
      <c r="I155" s="234"/>
      <c r="J155" s="234"/>
    </row>
    <row r="156" spans="2:10" ht="18.5" hidden="1" thickBot="1" x14ac:dyDescent="0.45">
      <c r="B156" s="153"/>
      <c r="C156" s="154"/>
      <c r="D156" s="136"/>
      <c r="I156" s="234"/>
      <c r="J156" s="234"/>
    </row>
    <row r="157" spans="2:10" ht="36.5" hidden="1" thickBot="1" x14ac:dyDescent="0.45">
      <c r="B157" s="155"/>
      <c r="C157" s="156" t="s">
        <v>156</v>
      </c>
      <c r="D157" s="139" t="str">
        <f>+'critères bonus'!D8</f>
        <v>Note (0 à 2)</v>
      </c>
      <c r="E157" s="532" t="s">
        <v>71</v>
      </c>
      <c r="F157" s="532"/>
      <c r="G157" s="532"/>
      <c r="H157" s="158" t="s">
        <v>35</v>
      </c>
      <c r="I157" s="234"/>
      <c r="J157" s="234"/>
    </row>
    <row r="158" spans="2:10" hidden="1" x14ac:dyDescent="0.4">
      <c r="B158" s="557" t="s">
        <v>157</v>
      </c>
      <c r="C158" s="159" t="e">
        <f>+'critères bonus'!#REF!</f>
        <v>#REF!</v>
      </c>
      <c r="D158" s="142"/>
      <c r="E158" s="536"/>
      <c r="F158" s="536"/>
      <c r="G158" s="536"/>
      <c r="H158" s="143"/>
      <c r="I158" s="234"/>
      <c r="J158" s="124"/>
    </row>
    <row r="159" spans="2:10" hidden="1" x14ac:dyDescent="0.4">
      <c r="B159" s="558"/>
      <c r="C159" s="160" t="e">
        <f>+'critères bonus'!#REF!</f>
        <v>#REF!</v>
      </c>
      <c r="D159" s="145"/>
      <c r="E159" s="522"/>
      <c r="F159" s="522"/>
      <c r="G159" s="522"/>
      <c r="H159" s="146"/>
      <c r="I159" s="234"/>
      <c r="J159" s="234"/>
    </row>
    <row r="160" spans="2:10" hidden="1" x14ac:dyDescent="0.4">
      <c r="B160" s="558"/>
      <c r="C160" s="160" t="e">
        <f>+'critères bonus'!#REF!</f>
        <v>#REF!</v>
      </c>
      <c r="D160" s="145"/>
      <c r="E160" s="522"/>
      <c r="F160" s="522"/>
      <c r="G160" s="522"/>
      <c r="H160" s="146"/>
      <c r="I160" s="234"/>
      <c r="J160" s="234"/>
    </row>
    <row r="161" spans="2:11" ht="18.5" hidden="1" thickBot="1" x14ac:dyDescent="0.45">
      <c r="B161" s="558"/>
      <c r="C161" s="161" t="e">
        <f>+'critères bonus'!#REF!</f>
        <v>#REF!</v>
      </c>
      <c r="D161" s="162"/>
      <c r="E161" s="537"/>
      <c r="F161" s="537"/>
      <c r="G161" s="537"/>
      <c r="H161" s="163"/>
      <c r="I161" s="234"/>
      <c r="J161" s="234"/>
    </row>
    <row r="162" spans="2:11" ht="18.5" hidden="1" thickBot="1" x14ac:dyDescent="0.45">
      <c r="B162" s="559"/>
      <c r="C162" s="164" t="s">
        <v>158</v>
      </c>
      <c r="D162" s="165">
        <f>+SUM(D158:D161)</f>
        <v>0</v>
      </c>
      <c r="E162" s="538"/>
      <c r="F162" s="538"/>
      <c r="G162" s="538"/>
      <c r="H162" s="166"/>
      <c r="I162" s="234"/>
      <c r="J162" s="234"/>
    </row>
    <row r="163" spans="2:11" ht="18.5" thickBot="1" x14ac:dyDescent="0.45">
      <c r="B163" s="153"/>
      <c r="C163" s="154"/>
      <c r="D163" s="136"/>
      <c r="I163" s="234"/>
      <c r="J163" s="234"/>
    </row>
    <row r="164" spans="2:11" ht="36.5" thickBot="1" x14ac:dyDescent="0.45">
      <c r="B164" s="167"/>
      <c r="C164" s="168" t="s">
        <v>69</v>
      </c>
      <c r="D164" s="169" t="s">
        <v>70</v>
      </c>
      <c r="E164" s="460" t="s">
        <v>71</v>
      </c>
      <c r="F164" s="460"/>
      <c r="G164" s="460"/>
      <c r="H164" s="170" t="s">
        <v>35</v>
      </c>
      <c r="I164" s="234"/>
      <c r="J164" s="234"/>
    </row>
    <row r="165" spans="2:11" ht="36" x14ac:dyDescent="0.4">
      <c r="B165" s="554" t="s">
        <v>72</v>
      </c>
      <c r="C165"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5" s="171"/>
      <c r="E165" s="172"/>
      <c r="F165" s="173"/>
      <c r="G165" s="174"/>
      <c r="H165" s="175"/>
      <c r="I165" s="234"/>
      <c r="J165" s="301"/>
    </row>
    <row r="166" spans="2:11" ht="90" x14ac:dyDescent="0.4">
      <c r="B166" s="555"/>
      <c r="C166"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6" s="176"/>
      <c r="E166" s="177"/>
      <c r="F166" s="178"/>
      <c r="G166" s="179"/>
      <c r="H166" s="180"/>
      <c r="I166" s="234"/>
      <c r="J166" s="301"/>
    </row>
    <row r="167" spans="2:11" ht="36" x14ac:dyDescent="0.4">
      <c r="B167" s="555"/>
      <c r="C167" s="160" t="str">
        <f>+'critères bonus'!C12</f>
        <v>Le projet anticipe ses retombées économiques, sociales et environnementales (analyses, études). Cette notation s'effectue sur 1 point.</v>
      </c>
      <c r="D167" s="181"/>
      <c r="E167" s="461"/>
      <c r="F167" s="462"/>
      <c r="G167" s="463"/>
      <c r="H167" s="182"/>
      <c r="I167" s="234"/>
    </row>
    <row r="168" spans="2:11" ht="36.5" thickBot="1" x14ac:dyDescent="0.45">
      <c r="B168" s="555"/>
      <c r="C168" s="147" t="str">
        <f>+'critères bonus'!C13</f>
        <v>Le projet contribue directement ou indirectement à la création d'un ou plusieurs emplois sur le territoire guadeloupéen.  Cette notation s'effectue sur 1 point.</v>
      </c>
      <c r="D168" s="183"/>
      <c r="E168" s="464"/>
      <c r="F168" s="465"/>
      <c r="G168" s="466"/>
      <c r="H168" s="184"/>
      <c r="I168" s="238"/>
      <c r="J168" s="124"/>
      <c r="K168" s="234"/>
    </row>
    <row r="169" spans="2:11" ht="18.5" thickBot="1" x14ac:dyDescent="0.45">
      <c r="B169" s="556"/>
      <c r="C169" s="185" t="s">
        <v>184</v>
      </c>
      <c r="D169" s="186">
        <f>+SUM(D165:D168)</f>
        <v>0</v>
      </c>
      <c r="E169" s="467"/>
      <c r="F169" s="467"/>
      <c r="G169" s="467"/>
      <c r="H169" s="187"/>
    </row>
    <row r="171" spans="2:11" x14ac:dyDescent="0.4">
      <c r="B171" s="369" t="s">
        <v>223</v>
      </c>
      <c r="C171" s="191"/>
      <c r="D171" s="128">
        <f>+D169+D162+D154</f>
        <v>0</v>
      </c>
    </row>
    <row r="173" spans="2:11" hidden="1" x14ac:dyDescent="0.4"/>
    <row r="174" spans="2:11" hidden="1" x14ac:dyDescent="0.4">
      <c r="B174" s="219" t="s">
        <v>161</v>
      </c>
    </row>
    <row r="175" spans="2:11" hidden="1" x14ac:dyDescent="0.4">
      <c r="B175" s="273"/>
    </row>
    <row r="176" spans="2:11" ht="36" hidden="1" x14ac:dyDescent="0.4">
      <c r="B176" s="241"/>
      <c r="C176" s="274" t="s">
        <v>69</v>
      </c>
      <c r="D176" s="274" t="s">
        <v>163</v>
      </c>
      <c r="E176" s="592" t="s">
        <v>71</v>
      </c>
      <c r="F176" s="593"/>
      <c r="G176" s="594"/>
      <c r="H176" s="275" t="s">
        <v>35</v>
      </c>
    </row>
    <row r="177" spans="2:8" ht="66" hidden="1" customHeight="1" x14ac:dyDescent="0.4">
      <c r="B177" s="584" t="s">
        <v>413</v>
      </c>
      <c r="C177" s="276"/>
      <c r="D177" s="145"/>
      <c r="E177" s="585"/>
      <c r="F177" s="586"/>
      <c r="G177" s="587"/>
      <c r="H177" s="277"/>
    </row>
    <row r="178" spans="2:8" hidden="1" x14ac:dyDescent="0.4">
      <c r="B178" s="564"/>
      <c r="C178" s="280" t="s">
        <v>78</v>
      </c>
      <c r="D178" s="281">
        <f>+SUM(D177:D177)</f>
        <v>0</v>
      </c>
      <c r="E178" s="588"/>
      <c r="F178" s="588"/>
      <c r="G178" s="588"/>
      <c r="H178" s="282"/>
    </row>
    <row r="179" spans="2:8" hidden="1" x14ac:dyDescent="0.4"/>
    <row r="180" spans="2:8" x14ac:dyDescent="0.4">
      <c r="B180" s="190" t="s">
        <v>165</v>
      </c>
      <c r="C180" s="191"/>
      <c r="D180" s="128">
        <f>+D178</f>
        <v>0</v>
      </c>
    </row>
    <row r="182" spans="2:8" hidden="1" x14ac:dyDescent="0.4"/>
    <row r="183" spans="2:8" hidden="1" x14ac:dyDescent="0.4"/>
    <row r="184" spans="2:8" hidden="1" x14ac:dyDescent="0.4"/>
    <row r="185" spans="2:8" hidden="1" x14ac:dyDescent="0.4"/>
    <row r="186" spans="2:8" hidden="1" x14ac:dyDescent="0.4"/>
    <row r="187" spans="2:8" hidden="1" x14ac:dyDescent="0.4"/>
    <row r="188" spans="2:8" hidden="1" x14ac:dyDescent="0.4"/>
    <row r="189" spans="2:8" hidden="1" x14ac:dyDescent="0.4"/>
    <row r="190" spans="2:8" hidden="1" x14ac:dyDescent="0.4"/>
    <row r="191" spans="2:8" hidden="1" x14ac:dyDescent="0.4"/>
    <row r="192" spans="2:8"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9" spans="2:4" x14ac:dyDescent="0.4">
      <c r="B269" s="369" t="s">
        <v>167</v>
      </c>
      <c r="C269" s="191"/>
    </row>
    <row r="270" spans="2:4" x14ac:dyDescent="0.4">
      <c r="B270" s="370" t="s">
        <v>52</v>
      </c>
      <c r="C270" s="371"/>
      <c r="D270" s="372">
        <f>+F89</f>
        <v>0</v>
      </c>
    </row>
    <row r="271" spans="2:4" x14ac:dyDescent="0.4">
      <c r="B271" s="370" t="s">
        <v>53</v>
      </c>
      <c r="C271" s="371"/>
      <c r="D271" s="372">
        <f>+F90</f>
        <v>0</v>
      </c>
    </row>
    <row r="272" spans="2:4" x14ac:dyDescent="0.4">
      <c r="B272" s="370" t="s">
        <v>54</v>
      </c>
      <c r="C272" s="371"/>
      <c r="D272" s="372">
        <f>+F91</f>
        <v>0</v>
      </c>
    </row>
    <row r="273" spans="2:4" x14ac:dyDescent="0.4">
      <c r="B273" s="370" t="s">
        <v>55</v>
      </c>
      <c r="C273" s="371"/>
      <c r="D273" s="372">
        <f>+F92</f>
        <v>0</v>
      </c>
    </row>
    <row r="274" spans="2:4" x14ac:dyDescent="0.4">
      <c r="B274" s="369" t="s">
        <v>168</v>
      </c>
      <c r="C274" s="191"/>
      <c r="D274" s="372">
        <f>+D138</f>
        <v>0</v>
      </c>
    </row>
    <row r="275" spans="2:4" x14ac:dyDescent="0.4">
      <c r="B275" s="480" t="s">
        <v>159</v>
      </c>
      <c r="C275" s="481"/>
      <c r="D275" s="128">
        <f>+D171</f>
        <v>0</v>
      </c>
    </row>
    <row r="276" spans="2:4" x14ac:dyDescent="0.4">
      <c r="B276" s="190" t="s">
        <v>165</v>
      </c>
      <c r="C276" s="191"/>
      <c r="D276" s="128">
        <f>+D180</f>
        <v>0</v>
      </c>
    </row>
    <row r="277" spans="2:4" x14ac:dyDescent="0.4">
      <c r="B277" s="373" t="s">
        <v>169</v>
      </c>
      <c r="C277" s="239"/>
      <c r="D277" s="128">
        <f>+D276+D275</f>
        <v>0</v>
      </c>
    </row>
    <row r="278" spans="2:4" x14ac:dyDescent="0.4">
      <c r="B278" s="373" t="s">
        <v>170</v>
      </c>
      <c r="C278" s="239"/>
    </row>
    <row r="279" spans="2:4" x14ac:dyDescent="0.4">
      <c r="B279" s="370" t="s">
        <v>52</v>
      </c>
      <c r="C279" s="371"/>
      <c r="D279" s="354">
        <f>+D270+D274</f>
        <v>0</v>
      </c>
    </row>
    <row r="280" spans="2:4" x14ac:dyDescent="0.4">
      <c r="B280" s="370" t="s">
        <v>53</v>
      </c>
      <c r="C280" s="371"/>
      <c r="D280" s="354">
        <f t="shared" ref="D280:D282" si="1">+D271+D275</f>
        <v>0</v>
      </c>
    </row>
    <row r="281" spans="2:4" x14ac:dyDescent="0.4">
      <c r="B281" s="370" t="s">
        <v>54</v>
      </c>
      <c r="C281" s="371"/>
      <c r="D281" s="354">
        <f t="shared" si="1"/>
        <v>0</v>
      </c>
    </row>
    <row r="282" spans="2:4" x14ac:dyDescent="0.4">
      <c r="B282" s="370" t="s">
        <v>55</v>
      </c>
      <c r="C282" s="371"/>
      <c r="D282" s="354">
        <f t="shared" si="1"/>
        <v>0</v>
      </c>
    </row>
    <row r="283" spans="2:4" x14ac:dyDescent="0.4">
      <c r="B283" s="373" t="s">
        <v>171</v>
      </c>
      <c r="C283" s="239"/>
    </row>
    <row r="284" spans="2:4" x14ac:dyDescent="0.4">
      <c r="B284" s="370" t="s">
        <v>52</v>
      </c>
      <c r="C284" s="371"/>
      <c r="D284" s="354">
        <f>+D279+D277</f>
        <v>0</v>
      </c>
    </row>
    <row r="285" spans="2:4" x14ac:dyDescent="0.4">
      <c r="B285" s="370" t="s">
        <v>53</v>
      </c>
      <c r="C285" s="371"/>
      <c r="D285" s="354">
        <f t="shared" ref="D285:D287" si="2">+D280+D278</f>
        <v>0</v>
      </c>
    </row>
    <row r="286" spans="2:4" x14ac:dyDescent="0.4">
      <c r="B286" s="370" t="s">
        <v>54</v>
      </c>
      <c r="C286" s="371"/>
      <c r="D286" s="354">
        <f t="shared" si="2"/>
        <v>0</v>
      </c>
    </row>
    <row r="287" spans="2:4" x14ac:dyDescent="0.4">
      <c r="B287" s="370" t="s">
        <v>55</v>
      </c>
      <c r="C287" s="371"/>
      <c r="D287" s="354">
        <f t="shared" si="2"/>
        <v>0</v>
      </c>
    </row>
    <row r="289" spans="2:8" x14ac:dyDescent="0.4">
      <c r="B289" s="455" t="s">
        <v>83</v>
      </c>
      <c r="C289" s="456"/>
      <c r="D289" s="457"/>
      <c r="E289" s="194">
        <f>+SUM(D279:D282)</f>
        <v>0</v>
      </c>
    </row>
    <row r="290" spans="2:8" ht="54" x14ac:dyDescent="0.4">
      <c r="B290" s="193" t="s">
        <v>84</v>
      </c>
      <c r="C290" s="458" t="s">
        <v>85</v>
      </c>
      <c r="D290" s="459"/>
      <c r="E290" s="195" t="s">
        <v>86</v>
      </c>
    </row>
    <row r="291" spans="2:8" x14ac:dyDescent="0.4">
      <c r="B291" s="548" t="s">
        <v>87</v>
      </c>
      <c r="C291" s="196" t="str">
        <f>+'critères bonus'!C25</f>
        <v>FEDER sans études avec infrastructure : la note hors bonification est inférieure ou égale à  21 sur 84 max</v>
      </c>
      <c r="D291" s="197"/>
      <c r="E291" s="198"/>
    </row>
    <row r="292" spans="2:8" x14ac:dyDescent="0.4">
      <c r="B292" s="549"/>
      <c r="C292" s="199" t="str">
        <f>+'critères bonus'!C26</f>
        <v>FEDER sans études sans infrastructure : la note hors bonification est inférieure ou égale à 20 sur 80 max</v>
      </c>
      <c r="D292" s="200"/>
      <c r="E292" s="201"/>
    </row>
    <row r="293" spans="2:8" x14ac:dyDescent="0.4">
      <c r="B293" s="549"/>
      <c r="C293" s="199" t="str">
        <f>+'critères bonus'!C27</f>
        <v>FEDER avec études sans infrastructure : la note hors bonification est inférieure ou égale à 25 sur 100 max</v>
      </c>
      <c r="D293" s="200"/>
      <c r="E293" s="201"/>
    </row>
    <row r="294" spans="2:8" x14ac:dyDescent="0.4">
      <c r="B294" s="550"/>
      <c r="C294" s="199" t="str">
        <f>+'critères bonus'!C28</f>
        <v>FEDER avec études avec infrastructures : la note hors bonification est inférieure ou égale à 26 sur 104 max</v>
      </c>
      <c r="D294" s="200"/>
      <c r="E294" s="201"/>
    </row>
    <row r="295" spans="2:8" x14ac:dyDescent="0.4">
      <c r="B295" s="548" t="s">
        <v>92</v>
      </c>
      <c r="C295" s="199" t="str">
        <f>+'critères bonus'!C29</f>
        <v>FEDER sans études avec infrastructure : la note hors bonification est comprise entre 22 et 42 sur 84 max</v>
      </c>
      <c r="D295" s="200"/>
      <c r="E295" s="201"/>
    </row>
    <row r="296" spans="2:8" x14ac:dyDescent="0.4">
      <c r="B296" s="549"/>
      <c r="C296" s="199" t="str">
        <f>+'critères bonus'!C30</f>
        <v>FEDER sans études sans infrastructure : la note hors bonification est comprise entre 21 et 40 sur 80 max</v>
      </c>
      <c r="D296" s="200"/>
      <c r="E296" s="201"/>
    </row>
    <row r="297" spans="2:8" x14ac:dyDescent="0.4">
      <c r="B297" s="549"/>
      <c r="C297" s="199" t="str">
        <f>+'critères bonus'!C31</f>
        <v>FEDER avec études sans infrastructure : la note hors bonification  est comprise entre 26 et 50 sur 100 max</v>
      </c>
      <c r="D297" s="200"/>
      <c r="E297" s="201"/>
    </row>
    <row r="298" spans="2:8" x14ac:dyDescent="0.4">
      <c r="B298" s="550"/>
      <c r="C298" s="199" t="str">
        <f>+'critères bonus'!C32</f>
        <v>FEDER avec études avec infrastructures : la note hors bonification  est comprise entre 27 et 52 sur 104 max</v>
      </c>
      <c r="D298" s="200"/>
      <c r="E298" s="201"/>
    </row>
    <row r="299" spans="2:8" x14ac:dyDescent="0.4">
      <c r="B299" s="551" t="s">
        <v>97</v>
      </c>
      <c r="C299" s="196" t="str">
        <f>+'critères bonus'!C33</f>
        <v>FEDER sans études avec infrastructure : la note hors bonification est supérieure ou égale à 43 sur 84 max</v>
      </c>
      <c r="D299" s="197"/>
      <c r="E299" s="202"/>
    </row>
    <row r="300" spans="2:8" x14ac:dyDescent="0.4">
      <c r="B300" s="552"/>
      <c r="C300" s="199" t="str">
        <f>+'critères bonus'!C34</f>
        <v>FEDER sans études sans infrastructure : la note hors bonification est supérieure ou égale à 41 sur 80 max</v>
      </c>
      <c r="D300" s="200"/>
      <c r="E300" s="129"/>
    </row>
    <row r="301" spans="2:8" x14ac:dyDescent="0.4">
      <c r="B301" s="552"/>
      <c r="C301" s="199" t="str">
        <f>+'critères bonus'!C35</f>
        <v>FEDER avec études sans infrastructure : la note hors bonification est supérieure ou égale à 51 sur 100 max</v>
      </c>
      <c r="D301" s="200"/>
      <c r="E301" s="129"/>
    </row>
    <row r="302" spans="2:8" x14ac:dyDescent="0.4">
      <c r="B302" s="553"/>
      <c r="C302" s="199" t="str">
        <f>+'critères bonus'!C36</f>
        <v>FEDER avec études avec infrastructures : la note hors bonification est supérieure ou égale à 53 sur 104 max</v>
      </c>
      <c r="D302" s="200"/>
      <c r="E302" s="129"/>
    </row>
    <row r="303" spans="2:8" x14ac:dyDescent="0.4">
      <c r="B303" s="203"/>
      <c r="H303" s="135"/>
    </row>
    <row r="304" spans="2:8" x14ac:dyDescent="0.4">
      <c r="B304" s="203"/>
      <c r="C304" s="204"/>
      <c r="D304" s="136"/>
      <c r="E304" s="136"/>
      <c r="F304" s="136"/>
    </row>
    <row r="305" spans="2:8" x14ac:dyDescent="0.4">
      <c r="B305" s="544" t="s">
        <v>102</v>
      </c>
      <c r="C305" s="547"/>
      <c r="D305" s="547"/>
      <c r="E305" s="547"/>
      <c r="F305" s="547"/>
      <c r="G305" s="547"/>
      <c r="H305" s="547"/>
    </row>
    <row r="306" spans="2:8" x14ac:dyDescent="0.4">
      <c r="B306" s="545"/>
      <c r="C306" s="547"/>
      <c r="D306" s="547"/>
      <c r="E306" s="547"/>
      <c r="F306" s="547"/>
      <c r="G306" s="547"/>
      <c r="H306" s="547"/>
    </row>
    <row r="307" spans="2:8" x14ac:dyDescent="0.4">
      <c r="B307" s="545"/>
      <c r="C307" s="547"/>
      <c r="D307" s="547"/>
      <c r="E307" s="547"/>
      <c r="F307" s="547"/>
      <c r="G307" s="547"/>
      <c r="H307" s="547"/>
    </row>
    <row r="308" spans="2:8" x14ac:dyDescent="0.4">
      <c r="B308" s="545"/>
      <c r="C308" s="547"/>
      <c r="D308" s="547"/>
      <c r="E308" s="547"/>
      <c r="F308" s="547"/>
      <c r="G308" s="547"/>
      <c r="H308" s="547"/>
    </row>
    <row r="309" spans="2:8" x14ac:dyDescent="0.4">
      <c r="B309" s="546"/>
      <c r="C309" s="547"/>
      <c r="D309" s="547"/>
      <c r="E309" s="547"/>
      <c r="F309" s="547"/>
      <c r="G309" s="547"/>
      <c r="H309" s="547"/>
    </row>
    <row r="310" spans="2:8" x14ac:dyDescent="0.4">
      <c r="C310" s="204"/>
      <c r="D310" s="136"/>
      <c r="E310" s="136"/>
      <c r="F310" s="136"/>
    </row>
    <row r="311" spans="2:8" x14ac:dyDescent="0.4">
      <c r="C311" s="204"/>
      <c r="D311" s="136"/>
      <c r="E311" s="136"/>
      <c r="F311" s="136"/>
    </row>
    <row r="312" spans="2:8" x14ac:dyDescent="0.4">
      <c r="B312" s="205" t="s">
        <v>103</v>
      </c>
      <c r="C312" s="542"/>
      <c r="D312" s="542"/>
      <c r="E312" s="542"/>
      <c r="F312" s="542"/>
      <c r="G312" s="542"/>
      <c r="H312" s="542"/>
    </row>
    <row r="313" spans="2:8" x14ac:dyDescent="0.4">
      <c r="B313" s="205" t="s">
        <v>104</v>
      </c>
      <c r="C313" s="542"/>
      <c r="D313" s="542"/>
      <c r="E313" s="542"/>
      <c r="F313" s="542"/>
      <c r="G313" s="542"/>
      <c r="H313" s="542"/>
    </row>
    <row r="314" spans="2:8" x14ac:dyDescent="0.4">
      <c r="B314" s="205" t="s">
        <v>105</v>
      </c>
      <c r="C314" s="542"/>
      <c r="D314" s="542"/>
      <c r="E314" s="542"/>
      <c r="F314" s="542"/>
      <c r="G314" s="542"/>
      <c r="H314" s="542"/>
    </row>
    <row r="315" spans="2:8" x14ac:dyDescent="0.4">
      <c r="B315" s="205" t="s">
        <v>106</v>
      </c>
      <c r="C315" s="542"/>
      <c r="D315" s="542"/>
      <c r="E315" s="542"/>
      <c r="F315" s="542"/>
      <c r="G315" s="542"/>
      <c r="H315" s="542"/>
    </row>
    <row r="316" spans="2:8" x14ac:dyDescent="0.4">
      <c r="B316" s="205" t="s">
        <v>107</v>
      </c>
      <c r="C316" s="542"/>
      <c r="D316" s="542"/>
      <c r="E316" s="542"/>
      <c r="F316" s="542"/>
      <c r="G316" s="542"/>
      <c r="H316" s="542"/>
    </row>
    <row r="317" spans="2:8" x14ac:dyDescent="0.4">
      <c r="B317" s="205" t="s">
        <v>108</v>
      </c>
      <c r="C317" s="542"/>
      <c r="D317" s="542"/>
      <c r="E317" s="542"/>
      <c r="F317" s="542"/>
      <c r="G317" s="542"/>
      <c r="H317" s="542"/>
    </row>
    <row r="318" spans="2:8" x14ac:dyDescent="0.4">
      <c r="B318" s="206" t="s">
        <v>109</v>
      </c>
      <c r="C318" s="543" t="s">
        <v>110</v>
      </c>
      <c r="D318" s="543"/>
      <c r="E318" s="543"/>
      <c r="F318" s="543"/>
      <c r="G318" s="543"/>
      <c r="H318" s="543"/>
    </row>
    <row r="319" spans="2:8" x14ac:dyDescent="0.4">
      <c r="B319" s="205" t="s">
        <v>111</v>
      </c>
      <c r="C319" s="542"/>
      <c r="D319" s="542"/>
      <c r="E319" s="542"/>
      <c r="F319" s="542"/>
      <c r="G319" s="542"/>
      <c r="H319" s="542"/>
    </row>
  </sheetData>
  <mergeCells count="96">
    <mergeCell ref="C319:H319"/>
    <mergeCell ref="C314:H314"/>
    <mergeCell ref="C315:H315"/>
    <mergeCell ref="C316:H316"/>
    <mergeCell ref="C317:H317"/>
    <mergeCell ref="C318:H318"/>
    <mergeCell ref="B299:B302"/>
    <mergeCell ref="B305:B309"/>
    <mergeCell ref="C305:H309"/>
    <mergeCell ref="C312:H312"/>
    <mergeCell ref="C313:H313"/>
    <mergeCell ref="B275:C275"/>
    <mergeCell ref="B289:D289"/>
    <mergeCell ref="C290:D290"/>
    <mergeCell ref="B291:B294"/>
    <mergeCell ref="B295:B298"/>
    <mergeCell ref="E164:G164"/>
    <mergeCell ref="B165:B169"/>
    <mergeCell ref="E167:G167"/>
    <mergeCell ref="E168:G168"/>
    <mergeCell ref="E169:G169"/>
    <mergeCell ref="E157:G157"/>
    <mergeCell ref="B158:B162"/>
    <mergeCell ref="E158:G158"/>
    <mergeCell ref="E159:G159"/>
    <mergeCell ref="E160:G160"/>
    <mergeCell ref="E161:G161"/>
    <mergeCell ref="E162:G162"/>
    <mergeCell ref="F77:F78"/>
    <mergeCell ref="G77:G78"/>
    <mergeCell ref="H77:H78"/>
    <mergeCell ref="E149:G149"/>
    <mergeCell ref="B150:B154"/>
    <mergeCell ref="E150:G150"/>
    <mergeCell ref="E151:G151"/>
    <mergeCell ref="E152:G152"/>
    <mergeCell ref="E153:G153"/>
    <mergeCell ref="E154:G154"/>
    <mergeCell ref="C38:H38"/>
    <mergeCell ref="C39:H39"/>
    <mergeCell ref="C40:H40"/>
    <mergeCell ref="C31:H31"/>
    <mergeCell ref="B89:B94"/>
    <mergeCell ref="B41:B42"/>
    <mergeCell ref="C41:H41"/>
    <mergeCell ref="C42:H42"/>
    <mergeCell ref="C43:H43"/>
    <mergeCell ref="B80:B81"/>
    <mergeCell ref="B82:B84"/>
    <mergeCell ref="B86:B87"/>
    <mergeCell ref="C44:H44"/>
    <mergeCell ref="C77:C78"/>
    <mergeCell ref="D77:D78"/>
    <mergeCell ref="E77:E78"/>
    <mergeCell ref="C37:H37"/>
    <mergeCell ref="A6:B6"/>
    <mergeCell ref="C6:H6"/>
    <mergeCell ref="A7:B7"/>
    <mergeCell ref="C7:H7"/>
    <mergeCell ref="A8:B8"/>
    <mergeCell ref="C8:H8"/>
    <mergeCell ref="C27:H27"/>
    <mergeCell ref="C28:H28"/>
    <mergeCell ref="C29:H29"/>
    <mergeCell ref="C30:H30"/>
    <mergeCell ref="C36:H36"/>
    <mergeCell ref="C32:H32"/>
    <mergeCell ref="C33:H33"/>
    <mergeCell ref="C34:H34"/>
    <mergeCell ref="C35:H35"/>
    <mergeCell ref="C22:H22"/>
    <mergeCell ref="C23:H23"/>
    <mergeCell ref="C24:H24"/>
    <mergeCell ref="C25:H25"/>
    <mergeCell ref="C26:H26"/>
    <mergeCell ref="A2:H2"/>
    <mergeCell ref="A4:B4"/>
    <mergeCell ref="C4:H4"/>
    <mergeCell ref="A5:B5"/>
    <mergeCell ref="C5:H5"/>
    <mergeCell ref="E178:G178"/>
    <mergeCell ref="D48:H48"/>
    <mergeCell ref="A9:B9"/>
    <mergeCell ref="C9:H9"/>
    <mergeCell ref="B11:H11"/>
    <mergeCell ref="A13:H14"/>
    <mergeCell ref="B98:B101"/>
    <mergeCell ref="B48:B51"/>
    <mergeCell ref="C48:C51"/>
    <mergeCell ref="D49:H49"/>
    <mergeCell ref="E177:G177"/>
    <mergeCell ref="D51:H51"/>
    <mergeCell ref="E176:G176"/>
    <mergeCell ref="B177:B178"/>
    <mergeCell ref="D50:H50"/>
    <mergeCell ref="B22:B4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1E36-EBD8-4B19-82C6-4BC47BBC33E0}">
  <sheetPr>
    <tabColor rgb="FF00B050"/>
  </sheetPr>
  <dimension ref="A1:P181"/>
  <sheetViews>
    <sheetView showGridLines="0" topLeftCell="B56" zoomScale="55" zoomScaleNormal="55" workbookViewId="0">
      <selection activeCell="D58" sqref="D58:H58"/>
    </sheetView>
  </sheetViews>
  <sheetFormatPr baseColWidth="10" defaultColWidth="11.453125" defaultRowHeight="14.5" x14ac:dyDescent="0.35"/>
  <cols>
    <col min="1" max="1" width="27.7265625" customWidth="1"/>
    <col min="2" max="2" width="54" customWidth="1"/>
    <col min="3" max="3" width="92" customWidth="1"/>
    <col min="4" max="4" width="17.54296875" customWidth="1"/>
    <col min="5" max="5" width="22" customWidth="1"/>
    <col min="6" max="6" width="14.7265625" customWidth="1"/>
    <col min="7" max="7" width="15.7265625" customWidth="1"/>
    <col min="8" max="8" width="14.7265625" customWidth="1"/>
    <col min="9" max="9" width="37" customWidth="1"/>
    <col min="10" max="10" width="51.7265625" customWidth="1"/>
    <col min="13" max="13" width="65" customWidth="1"/>
  </cols>
  <sheetData>
    <row r="1" spans="1:8" ht="104.5" customHeight="1" x14ac:dyDescent="0.35"/>
    <row r="2" spans="1:8" ht="31" customHeight="1" x14ac:dyDescent="0.35">
      <c r="A2" s="805" t="s">
        <v>422</v>
      </c>
      <c r="B2" s="805"/>
      <c r="C2" s="805"/>
      <c r="D2" s="805"/>
      <c r="E2" s="805"/>
      <c r="F2" s="805"/>
      <c r="G2" s="805"/>
      <c r="H2" s="805"/>
    </row>
    <row r="3" spans="1:8" x14ac:dyDescent="0.35">
      <c r="A3" s="7"/>
      <c r="B3" s="8"/>
      <c r="C3" s="9"/>
      <c r="D3" s="9"/>
      <c r="E3" s="9"/>
      <c r="F3" s="7"/>
      <c r="G3" s="7"/>
      <c r="H3" s="7"/>
    </row>
    <row r="4" spans="1:8" x14ac:dyDescent="0.35">
      <c r="A4" s="796" t="s">
        <v>113</v>
      </c>
      <c r="B4" s="797"/>
      <c r="C4" s="795"/>
      <c r="D4" s="795"/>
      <c r="E4" s="795"/>
      <c r="F4" s="795"/>
      <c r="G4" s="795"/>
      <c r="H4" s="795"/>
    </row>
    <row r="5" spans="1:8" x14ac:dyDescent="0.35">
      <c r="A5" s="796" t="s">
        <v>114</v>
      </c>
      <c r="B5" s="797"/>
      <c r="C5" s="795"/>
      <c r="D5" s="795"/>
      <c r="E5" s="795"/>
      <c r="F5" s="795"/>
      <c r="G5" s="795"/>
      <c r="H5" s="795"/>
    </row>
    <row r="6" spans="1:8" x14ac:dyDescent="0.35">
      <c r="A6" s="796" t="s">
        <v>369</v>
      </c>
      <c r="B6" s="797"/>
      <c r="C6" s="795" t="s">
        <v>370</v>
      </c>
      <c r="D6" s="795"/>
      <c r="E6" s="795"/>
      <c r="F6" s="795"/>
      <c r="G6" s="795"/>
      <c r="H6" s="795"/>
    </row>
    <row r="7" spans="1:8" ht="55.5" customHeight="1" x14ac:dyDescent="0.35">
      <c r="A7" s="796" t="s">
        <v>423</v>
      </c>
      <c r="B7" s="797"/>
      <c r="C7" s="806" t="s">
        <v>424</v>
      </c>
      <c r="D7" s="806"/>
      <c r="E7" s="806"/>
      <c r="F7" s="806"/>
      <c r="G7" s="806"/>
      <c r="H7" s="806"/>
    </row>
    <row r="8" spans="1:8" ht="30.75" customHeight="1" x14ac:dyDescent="0.35">
      <c r="A8" s="793" t="s">
        <v>119</v>
      </c>
      <c r="B8" s="794"/>
      <c r="C8" s="795"/>
      <c r="D8" s="795"/>
      <c r="E8" s="795"/>
      <c r="F8" s="795"/>
      <c r="G8" s="795"/>
      <c r="H8" s="795"/>
    </row>
    <row r="9" spans="1:8" x14ac:dyDescent="0.35">
      <c r="A9" s="796" t="s">
        <v>120</v>
      </c>
      <c r="B9" s="797"/>
      <c r="C9" s="795"/>
      <c r="D9" s="795"/>
      <c r="E9" s="795"/>
      <c r="F9" s="795"/>
      <c r="G9" s="795"/>
      <c r="H9" s="795"/>
    </row>
    <row r="10" spans="1:8" x14ac:dyDescent="0.35">
      <c r="A10" s="7"/>
      <c r="B10" s="8"/>
      <c r="C10" s="9"/>
      <c r="D10" s="9"/>
      <c r="E10" s="9"/>
      <c r="F10" s="7"/>
      <c r="G10" s="7"/>
      <c r="H10" s="7"/>
    </row>
    <row r="11" spans="1:8" ht="90" customHeight="1" x14ac:dyDescent="0.35">
      <c r="A11" s="10"/>
      <c r="B11" s="798" t="s">
        <v>425</v>
      </c>
      <c r="C11" s="798"/>
      <c r="D11" s="798"/>
      <c r="E11" s="798"/>
      <c r="F11" s="798"/>
      <c r="G11" s="798"/>
      <c r="H11" s="798"/>
    </row>
    <row r="12" spans="1:8" ht="29.25" customHeight="1" x14ac:dyDescent="0.35">
      <c r="A12" s="10"/>
      <c r="B12" s="11"/>
      <c r="C12" s="11"/>
      <c r="D12" s="11"/>
      <c r="E12" s="11"/>
      <c r="F12" s="11"/>
      <c r="G12" s="11"/>
      <c r="H12" s="7"/>
    </row>
    <row r="13" spans="1:8" ht="31.5" customHeight="1" x14ac:dyDescent="0.35">
      <c r="A13" s="799" t="s">
        <v>122</v>
      </c>
      <c r="B13" s="799"/>
      <c r="C13" s="799"/>
      <c r="D13" s="799"/>
      <c r="E13" s="799"/>
      <c r="F13" s="799"/>
      <c r="G13" s="799"/>
      <c r="H13" s="799"/>
    </row>
    <row r="14" spans="1:8" ht="177.65" customHeight="1" x14ac:dyDescent="0.35">
      <c r="A14" s="799"/>
      <c r="B14" s="799"/>
      <c r="C14" s="799"/>
      <c r="D14" s="799"/>
      <c r="E14" s="799"/>
      <c r="F14" s="799"/>
      <c r="G14" s="799"/>
      <c r="H14" s="799"/>
    </row>
    <row r="15" spans="1:8" x14ac:dyDescent="0.35">
      <c r="C15" s="1"/>
      <c r="D15" s="2"/>
      <c r="E15" s="2"/>
      <c r="F15" s="2"/>
    </row>
    <row r="16" spans="1:8" x14ac:dyDescent="0.35">
      <c r="C16" s="1"/>
      <c r="D16" s="2"/>
      <c r="E16" s="2"/>
      <c r="F16" s="2"/>
    </row>
    <row r="17" spans="2:8" x14ac:dyDescent="0.35">
      <c r="C17" s="1"/>
      <c r="D17" s="2"/>
      <c r="E17" s="2"/>
      <c r="F17" s="2"/>
    </row>
    <row r="18" spans="2:8" ht="26" x14ac:dyDescent="0.6">
      <c r="B18" s="410" t="s">
        <v>373</v>
      </c>
      <c r="C18" s="4"/>
    </row>
    <row r="19" spans="2:8" ht="26" x14ac:dyDescent="0.6">
      <c r="B19" s="408" t="s">
        <v>374</v>
      </c>
      <c r="C19" s="409"/>
    </row>
    <row r="20" spans="2:8" s="344" customFormat="1" ht="23.5" thickBot="1" x14ac:dyDescent="0.55000000000000004">
      <c r="B20" s="347"/>
      <c r="C20" s="345"/>
      <c r="D20" s="346"/>
      <c r="E20" s="346"/>
      <c r="F20" s="346"/>
      <c r="G20" s="347"/>
      <c r="H20" s="347"/>
    </row>
    <row r="21" spans="2:8" s="115" customFormat="1" ht="53.25" customHeight="1" x14ac:dyDescent="0.4">
      <c r="B21" s="574" t="s">
        <v>1</v>
      </c>
      <c r="C21"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1" s="515"/>
      <c r="E21" s="515"/>
      <c r="F21" s="515"/>
      <c r="G21" s="515"/>
      <c r="H21" s="516"/>
    </row>
    <row r="22" spans="2:8" s="115" customFormat="1" ht="84" customHeight="1" x14ac:dyDescent="0.4">
      <c r="B22" s="575"/>
      <c r="C22"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2" s="577"/>
      <c r="E22" s="577"/>
      <c r="F22" s="577"/>
      <c r="G22" s="577"/>
      <c r="H22" s="578"/>
    </row>
    <row r="23" spans="2:8" s="115" customFormat="1" ht="84" customHeight="1" x14ac:dyDescent="0.4">
      <c r="B23" s="575"/>
      <c r="C23"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3" s="577"/>
      <c r="E23" s="577"/>
      <c r="F23" s="577"/>
      <c r="G23" s="577"/>
      <c r="H23" s="578"/>
    </row>
    <row r="24" spans="2:8" s="115" customFormat="1" ht="69.75" customHeight="1" x14ac:dyDescent="0.4">
      <c r="B24" s="575"/>
      <c r="C24"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4" s="577"/>
      <c r="E24" s="577"/>
      <c r="F24" s="577"/>
      <c r="G24" s="577"/>
      <c r="H24" s="578"/>
    </row>
    <row r="25" spans="2:8" s="115" customFormat="1" ht="75" customHeight="1" x14ac:dyDescent="0.4">
      <c r="B25" s="575"/>
      <c r="C25"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5" s="577"/>
      <c r="E25" s="577"/>
      <c r="F25" s="577"/>
      <c r="G25" s="577"/>
      <c r="H25" s="578"/>
    </row>
    <row r="26" spans="2:8" s="115" customFormat="1" ht="77.25" customHeight="1" x14ac:dyDescent="0.4">
      <c r="B26" s="575"/>
      <c r="C26"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6" s="577"/>
      <c r="E26" s="577"/>
      <c r="F26" s="577"/>
      <c r="G26" s="577"/>
      <c r="H26" s="578"/>
    </row>
    <row r="27" spans="2:8" s="115" customFormat="1" ht="100.5" customHeight="1" x14ac:dyDescent="0.4">
      <c r="B27" s="575"/>
      <c r="C27"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7" s="577"/>
      <c r="E27" s="577"/>
      <c r="F27" s="577"/>
      <c r="G27" s="577"/>
      <c r="H27" s="578"/>
    </row>
    <row r="28" spans="2:8" s="115" customFormat="1" ht="77.25" customHeight="1" x14ac:dyDescent="0.4">
      <c r="B28" s="575"/>
      <c r="C28" s="576" t="str">
        <f>+'Critères d''éligibilité socle'!C12</f>
        <v>L'opération est conforme aux stratégies et documents de planification correspondants, établis en vue du respect des conditions favorisantes, prévues à l’article 15 du règlement (UE) n°2021/1060.</v>
      </c>
      <c r="D28" s="577"/>
      <c r="E28" s="577"/>
      <c r="F28" s="577"/>
      <c r="G28" s="577"/>
      <c r="H28" s="578"/>
    </row>
    <row r="29" spans="2:8" s="115" customFormat="1" ht="83.25" customHeight="1" x14ac:dyDescent="0.4">
      <c r="B29" s="575"/>
      <c r="C29"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29" s="577"/>
      <c r="E29" s="577"/>
      <c r="F29" s="577"/>
      <c r="G29" s="577"/>
      <c r="H29" s="578"/>
    </row>
    <row r="30" spans="2:8" s="115" customFormat="1" ht="87" customHeight="1" x14ac:dyDescent="0.4">
      <c r="B30" s="575"/>
      <c r="C30" s="576" t="str">
        <f>+'Critères d''éligibilité socle'!C14</f>
        <v>L'opération n'est pas concernée par un avis motivé émis par la Commission européenne concernant une infraction au titre de l’article 258 du Traité sur le fonctionnement de l'Union Européenne (TFUE).</v>
      </c>
      <c r="D30" s="577"/>
      <c r="E30" s="577"/>
      <c r="F30" s="577"/>
      <c r="G30" s="577"/>
      <c r="H30" s="578"/>
    </row>
    <row r="31" spans="2:8" s="115" customFormat="1" ht="60.75" customHeight="1" x14ac:dyDescent="0.4">
      <c r="B31" s="575"/>
      <c r="C31"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1" s="577"/>
      <c r="E31" s="577"/>
      <c r="F31" s="577"/>
      <c r="G31" s="577"/>
      <c r="H31" s="578"/>
    </row>
    <row r="32" spans="2:8" s="115" customFormat="1" ht="153" customHeight="1" x14ac:dyDescent="0.4">
      <c r="B32" s="575"/>
      <c r="C32"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2" s="577"/>
      <c r="E32" s="577"/>
      <c r="F32" s="577"/>
      <c r="G32" s="577"/>
      <c r="H32" s="578"/>
    </row>
    <row r="33" spans="2:8" s="115" customFormat="1" ht="64.5" customHeight="1" x14ac:dyDescent="0.4">
      <c r="B33" s="575"/>
      <c r="C33"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3" s="577"/>
      <c r="E33" s="577"/>
      <c r="F33" s="577"/>
      <c r="G33" s="577"/>
      <c r="H33" s="578"/>
    </row>
    <row r="34" spans="2:8" s="115" customFormat="1" ht="103.5" customHeight="1" x14ac:dyDescent="0.4">
      <c r="B34" s="575"/>
      <c r="C34"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4" s="577"/>
      <c r="E34" s="577"/>
      <c r="F34" s="577"/>
      <c r="G34" s="577"/>
      <c r="H34" s="578"/>
    </row>
    <row r="35" spans="2:8" s="115" customFormat="1" ht="92.25" customHeight="1" x14ac:dyDescent="0.4">
      <c r="B35" s="575"/>
      <c r="C35" s="576" t="str">
        <f>+'Critères d''éligibilité socle'!C19</f>
        <v>L'opération respecte le principe de cofinancement imposant l'intervention d'une contribution nationale publique ou privée suivant les règles déterminées à l'article 112 du règlement (UE) n°2021/1060.</v>
      </c>
      <c r="D35" s="577"/>
      <c r="E35" s="577"/>
      <c r="F35" s="577"/>
      <c r="G35" s="577"/>
      <c r="H35" s="578"/>
    </row>
    <row r="36" spans="2:8" s="115" customFormat="1" ht="87.75" customHeight="1" x14ac:dyDescent="0.4">
      <c r="B36" s="575"/>
      <c r="C36" s="576" t="str">
        <f>+'Critères d''éligibilité socle'!C20</f>
        <v>L'opération respecte le principe d'éligibilité géographique conformément aux articles 63 et suivants du règlement (UE) n°2021/1060.</v>
      </c>
      <c r="D36" s="577"/>
      <c r="E36" s="577"/>
      <c r="F36" s="577"/>
      <c r="G36" s="577"/>
      <c r="H36" s="578"/>
    </row>
    <row r="37" spans="2:8" s="115" customFormat="1" ht="183" customHeight="1" x14ac:dyDescent="0.4">
      <c r="B37" s="575"/>
      <c r="C37"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7" s="577"/>
      <c r="E37" s="577"/>
      <c r="F37" s="577"/>
      <c r="G37" s="577"/>
      <c r="H37" s="578"/>
    </row>
    <row r="38" spans="2:8" s="115" customFormat="1" ht="162.75" customHeight="1" x14ac:dyDescent="0.4">
      <c r="B38" s="575"/>
      <c r="C38"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8" s="577"/>
      <c r="E38" s="577"/>
      <c r="F38" s="577"/>
      <c r="G38" s="577"/>
      <c r="H38" s="578"/>
    </row>
    <row r="39" spans="2:8" s="115" customFormat="1" ht="45.75" customHeight="1" x14ac:dyDescent="0.4">
      <c r="B39" s="575"/>
      <c r="C39" s="576" t="str">
        <f>+'Critères d''éligibilité socle'!C23</f>
        <v>L'opération se conforme aux dispositions spécifiques de l'article 64 du règlement (UE) n°2021-1060 qui indique les coûts ne pouvant pas donner lieu à une contribution des fonds européens.</v>
      </c>
      <c r="D39" s="577"/>
      <c r="E39" s="577"/>
      <c r="F39" s="577"/>
      <c r="G39" s="577"/>
      <c r="H39" s="578"/>
    </row>
    <row r="40" spans="2:8" s="115" customFormat="1" ht="22.5" customHeight="1" x14ac:dyDescent="0.4">
      <c r="B40" s="575" t="s">
        <v>21</v>
      </c>
      <c r="C40" s="576" t="str">
        <f>+'Critères d''éligibilité socle'!C24</f>
        <v>L'opération est conforme aux champs d'intervention du FEDER définis à l'article 5 du règlement (UE) n°2021/1058.</v>
      </c>
      <c r="D40" s="577"/>
      <c r="E40" s="577"/>
      <c r="F40" s="577"/>
      <c r="G40" s="577"/>
      <c r="H40" s="578"/>
    </row>
    <row r="41" spans="2:8" s="115" customFormat="1" ht="18" x14ac:dyDescent="0.4">
      <c r="B41" s="575"/>
      <c r="C41" s="576" t="str">
        <f>+'Critères d''éligibilité socle'!C25</f>
        <v>L'opération est conforme aux exclusions du champs d'intervention du FEDER définies à l'article 7 du règlement (UE) n°2021/1058.</v>
      </c>
      <c r="D41" s="577"/>
      <c r="E41" s="577"/>
      <c r="F41" s="577"/>
      <c r="G41" s="577"/>
      <c r="H41" s="578"/>
    </row>
    <row r="42" spans="2:8" s="115" customFormat="1" ht="18" x14ac:dyDescent="0.4">
      <c r="B42" s="293" t="s">
        <v>24</v>
      </c>
      <c r="C42" s="576" t="str">
        <f>+'Critères d''éligibilité socle'!C26</f>
        <v xml:space="preserve">L'opération est conforme aux champs d'intervention du FSE+ définis aux articles 16 et 22 du règlement (UE) n°2021/1057 </v>
      </c>
      <c r="D42" s="577"/>
      <c r="E42" s="577"/>
      <c r="F42" s="577"/>
      <c r="G42" s="577"/>
      <c r="H42" s="578"/>
    </row>
    <row r="43" spans="2:8" s="115" customFormat="1" ht="18.5" thickBot="1" x14ac:dyDescent="0.45">
      <c r="B43" s="294" t="s">
        <v>26</v>
      </c>
      <c r="C43" s="581" t="str">
        <f>+'Critères d''éligibilité socle'!C27</f>
        <v>L'opération est conforme aux règles définies au niveau national par le décret n°2022-608 du 21 avril 2022 fixant les règles nationales d’éligibilité des dépenses.</v>
      </c>
      <c r="D43" s="582"/>
      <c r="E43" s="582"/>
      <c r="F43" s="582"/>
      <c r="G43" s="582"/>
      <c r="H43" s="583"/>
    </row>
    <row r="44" spans="2:8" s="115" customFormat="1" ht="18" x14ac:dyDescent="0.4">
      <c r="B44" s="220"/>
      <c r="C44" s="221"/>
    </row>
    <row r="45" spans="2:8" ht="26" x14ac:dyDescent="0.6">
      <c r="B45" s="408" t="s">
        <v>125</v>
      </c>
      <c r="C45" s="409"/>
      <c r="D45" s="6"/>
      <c r="E45" s="6"/>
      <c r="F45" s="6"/>
      <c r="G45" s="3"/>
      <c r="H45" s="3"/>
    </row>
    <row r="46" spans="2:8" s="378" customFormat="1" ht="257.25" customHeight="1" x14ac:dyDescent="0.35">
      <c r="B46" s="800" t="s">
        <v>375</v>
      </c>
      <c r="C46" s="785" t="s">
        <v>236</v>
      </c>
      <c r="D46" s="801" t="s">
        <v>426</v>
      </c>
      <c r="E46" s="801"/>
      <c r="F46" s="801"/>
      <c r="G46" s="801"/>
      <c r="H46" s="802"/>
    </row>
    <row r="47" spans="2:8" s="379" customFormat="1" ht="39" customHeight="1" x14ac:dyDescent="0.35">
      <c r="B47" s="800"/>
      <c r="C47" s="786"/>
      <c r="D47" s="774" t="s">
        <v>427</v>
      </c>
      <c r="E47" s="774"/>
      <c r="F47" s="774"/>
      <c r="G47" s="774"/>
      <c r="H47" s="775"/>
    </row>
    <row r="48" spans="2:8" s="379" customFormat="1" ht="39" customHeight="1" x14ac:dyDescent="0.35">
      <c r="B48" s="800"/>
      <c r="C48" s="786"/>
      <c r="D48" s="774" t="s">
        <v>428</v>
      </c>
      <c r="E48" s="774"/>
      <c r="F48" s="774"/>
      <c r="G48" s="774"/>
      <c r="H48" s="775"/>
    </row>
    <row r="49" spans="2:10" s="379" customFormat="1" ht="39" customHeight="1" x14ac:dyDescent="0.35">
      <c r="B49" s="800"/>
      <c r="C49" s="786"/>
      <c r="D49" s="803" t="s">
        <v>429</v>
      </c>
      <c r="E49" s="803"/>
      <c r="F49" s="803"/>
      <c r="G49" s="803"/>
      <c r="H49" s="804"/>
      <c r="J49" s="380"/>
    </row>
    <row r="50" spans="2:10" s="379" customFormat="1" ht="39" customHeight="1" x14ac:dyDescent="0.35">
      <c r="B50" s="800"/>
      <c r="C50" s="786"/>
      <c r="D50" s="803" t="s">
        <v>430</v>
      </c>
      <c r="E50" s="803"/>
      <c r="F50" s="803"/>
      <c r="G50" s="803"/>
      <c r="H50" s="804"/>
      <c r="J50" s="380"/>
    </row>
    <row r="51" spans="2:10" s="379" customFormat="1" ht="39" customHeight="1" x14ac:dyDescent="0.35">
      <c r="B51" s="800"/>
      <c r="C51" s="786"/>
      <c r="D51" s="774" t="s">
        <v>377</v>
      </c>
      <c r="E51" s="774"/>
      <c r="F51" s="774"/>
      <c r="G51" s="774"/>
      <c r="H51" s="775"/>
    </row>
    <row r="52" spans="2:10" s="379" customFormat="1" ht="39" customHeight="1" x14ac:dyDescent="0.35">
      <c r="B52" s="800"/>
      <c r="C52" s="786"/>
      <c r="D52" s="774" t="s">
        <v>378</v>
      </c>
      <c r="E52" s="774"/>
      <c r="F52" s="774"/>
      <c r="G52" s="774"/>
      <c r="H52" s="775"/>
      <c r="J52" s="380"/>
    </row>
    <row r="53" spans="2:10" s="379" customFormat="1" ht="39" customHeight="1" x14ac:dyDescent="0.35">
      <c r="B53" s="800"/>
      <c r="C53" s="786"/>
      <c r="D53" s="774" t="s">
        <v>376</v>
      </c>
      <c r="E53" s="774"/>
      <c r="F53" s="774"/>
      <c r="G53" s="774"/>
      <c r="H53" s="775"/>
      <c r="J53" s="380"/>
    </row>
    <row r="54" spans="2:10" s="379" customFormat="1" ht="61" hidden="1" customHeight="1" x14ac:dyDescent="0.35">
      <c r="B54" s="800"/>
      <c r="C54" s="786"/>
      <c r="D54" s="776" t="s">
        <v>401</v>
      </c>
      <c r="E54" s="776"/>
      <c r="F54" s="776"/>
      <c r="G54" s="776"/>
      <c r="H54" s="777"/>
      <c r="I54" s="381" t="s">
        <v>431</v>
      </c>
      <c r="J54" s="380"/>
    </row>
    <row r="55" spans="2:10" s="379" customFormat="1" ht="20.149999999999999" customHeight="1" x14ac:dyDescent="0.35">
      <c r="B55" s="800"/>
      <c r="C55" s="786"/>
      <c r="D55" s="778" t="s">
        <v>380</v>
      </c>
      <c r="E55" s="778"/>
      <c r="F55" s="778"/>
      <c r="G55" s="778"/>
      <c r="H55" s="779"/>
      <c r="I55" s="382"/>
    </row>
    <row r="56" spans="2:10" s="379" customFormat="1" ht="100.5" customHeight="1" x14ac:dyDescent="0.35">
      <c r="B56" s="800"/>
      <c r="C56" s="786"/>
      <c r="D56" s="778" t="s">
        <v>432</v>
      </c>
      <c r="E56" s="778"/>
      <c r="F56" s="778"/>
      <c r="G56" s="778"/>
      <c r="H56" s="779"/>
      <c r="J56" s="380"/>
    </row>
    <row r="57" spans="2:10" s="379" customFormat="1" ht="76.5" customHeight="1" x14ac:dyDescent="0.35">
      <c r="B57" s="800"/>
      <c r="C57" s="786"/>
      <c r="D57" s="780" t="s">
        <v>382</v>
      </c>
      <c r="E57" s="780"/>
      <c r="F57" s="780"/>
      <c r="G57" s="780"/>
      <c r="H57" s="781"/>
    </row>
    <row r="58" spans="2:10" s="379" customFormat="1" ht="76.5" customHeight="1" x14ac:dyDescent="0.35">
      <c r="B58" s="800"/>
      <c r="C58" s="786"/>
      <c r="D58" s="790" t="s">
        <v>383</v>
      </c>
      <c r="E58" s="791"/>
      <c r="F58" s="791"/>
      <c r="G58" s="791"/>
      <c r="H58" s="792"/>
    </row>
    <row r="59" spans="2:10" s="379" customFormat="1" ht="37" customHeight="1" x14ac:dyDescent="0.35">
      <c r="B59" s="800"/>
      <c r="C59" s="786"/>
      <c r="D59" s="788" t="s">
        <v>433</v>
      </c>
      <c r="E59" s="788"/>
      <c r="F59" s="788"/>
      <c r="G59" s="788"/>
      <c r="H59" s="789"/>
    </row>
    <row r="60" spans="2:10" s="379" customFormat="1" ht="37" customHeight="1" x14ac:dyDescent="0.35">
      <c r="B60" s="800"/>
      <c r="C60" s="787"/>
      <c r="D60" s="782" t="s">
        <v>434</v>
      </c>
      <c r="E60" s="783"/>
      <c r="F60" s="783"/>
      <c r="G60" s="783"/>
      <c r="H60" s="784"/>
    </row>
    <row r="62" spans="2:10" ht="26" hidden="1" x14ac:dyDescent="0.6">
      <c r="B62" s="78"/>
      <c r="C62" s="13"/>
    </row>
    <row r="63" spans="2:10" ht="26" hidden="1" x14ac:dyDescent="0.6">
      <c r="B63" s="79"/>
      <c r="C63" s="13"/>
    </row>
    <row r="64" spans="2:10" ht="26" hidden="1" x14ac:dyDescent="0.6">
      <c r="B64" s="78"/>
      <c r="C64" s="13"/>
    </row>
    <row r="65" spans="1:10" ht="26" hidden="1" x14ac:dyDescent="0.6">
      <c r="B65" s="99"/>
      <c r="C65" s="13"/>
    </row>
    <row r="66" spans="1:10" ht="26" hidden="1" x14ac:dyDescent="0.6">
      <c r="B66" s="80"/>
      <c r="C66" s="13"/>
    </row>
    <row r="67" spans="1:10" ht="26" hidden="1" x14ac:dyDescent="0.6">
      <c r="B67" s="80"/>
      <c r="C67" s="13"/>
    </row>
    <row r="68" spans="1:10" ht="26" hidden="1" x14ac:dyDescent="0.6">
      <c r="B68" s="80"/>
      <c r="C68" s="13"/>
    </row>
    <row r="69" spans="1:10" ht="26" hidden="1" x14ac:dyDescent="0.6">
      <c r="B69" s="80"/>
      <c r="C69" s="13"/>
    </row>
    <row r="70" spans="1:10" ht="26" hidden="1" x14ac:dyDescent="0.6">
      <c r="B70" s="80"/>
      <c r="C70" s="13"/>
    </row>
    <row r="71" spans="1:10" ht="26" hidden="1" x14ac:dyDescent="0.6">
      <c r="B71" s="80"/>
      <c r="C71" s="13"/>
    </row>
    <row r="72" spans="1:10" ht="26" hidden="1" x14ac:dyDescent="0.6">
      <c r="B72" s="80"/>
      <c r="C72" s="13"/>
    </row>
    <row r="73" spans="1:10" ht="26" hidden="1" x14ac:dyDescent="0.6">
      <c r="B73" s="80"/>
      <c r="C73" s="13"/>
    </row>
    <row r="74" spans="1:10" s="115" customFormat="1" ht="26.25" customHeight="1" x14ac:dyDescent="0.4">
      <c r="B74" s="219" t="s">
        <v>251</v>
      </c>
    </row>
    <row r="75" spans="1:10" s="115" customFormat="1" ht="18" x14ac:dyDescent="0.4">
      <c r="B75" s="273"/>
    </row>
    <row r="76" spans="1:10" s="115" customFormat="1" ht="18" x14ac:dyDescent="0.4">
      <c r="B76" s="219" t="s">
        <v>134</v>
      </c>
    </row>
    <row r="77" spans="1:10" s="115" customFormat="1" ht="18" x14ac:dyDescent="0.4">
      <c r="B77" s="219"/>
    </row>
    <row r="78" spans="1:10" s="115" customFormat="1" ht="18" x14ac:dyDescent="0.4">
      <c r="A78" s="115" t="s">
        <v>29</v>
      </c>
      <c r="B78" s="119"/>
      <c r="C78" s="432" t="s">
        <v>135</v>
      </c>
      <c r="D78" s="432" t="s">
        <v>31</v>
      </c>
      <c r="E78" s="432" t="s">
        <v>141</v>
      </c>
      <c r="F78" s="432" t="s">
        <v>33</v>
      </c>
      <c r="G78" s="436" t="s">
        <v>34</v>
      </c>
      <c r="H78" s="432" t="s">
        <v>368</v>
      </c>
      <c r="J78" s="135"/>
    </row>
    <row r="79" spans="1:10" s="115" customFormat="1" ht="18" x14ac:dyDescent="0.4">
      <c r="B79" s="120"/>
      <c r="C79" s="433"/>
      <c r="D79" s="433"/>
      <c r="E79" s="433"/>
      <c r="F79" s="433"/>
      <c r="G79" s="437"/>
      <c r="H79" s="433"/>
      <c r="J79" s="135"/>
    </row>
    <row r="80" spans="1:10" s="115" customFormat="1" ht="54"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c r="J80" s="135"/>
    </row>
    <row r="81" spans="2:11" s="115" customFormat="1"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c r="J81" s="135"/>
    </row>
    <row r="82" spans="2:11" s="115" customFormat="1" ht="90"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c r="J82" s="135"/>
    </row>
    <row r="83" spans="2:11" s="115" customFormat="1" ht="54"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c r="J83" s="236"/>
    </row>
    <row r="84" spans="2:11" s="115" customFormat="1" ht="18"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c r="J84" s="236"/>
    </row>
    <row r="85" spans="2:11" s="115" customFormat="1" ht="72"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236"/>
    </row>
    <row r="86" spans="2:11" s="115" customFormat="1" ht="72"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1" s="115" customFormat="1" ht="54"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1" s="115" customFormat="1" ht="54"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1" s="115" customFormat="1" ht="18" x14ac:dyDescent="0.4">
      <c r="C89" s="124"/>
      <c r="D89" s="125"/>
      <c r="E89" s="125"/>
      <c r="F89" s="125"/>
      <c r="G89" s="125"/>
      <c r="H89" s="125"/>
      <c r="J89" s="135"/>
    </row>
    <row r="90" spans="2:11" s="115" customFormat="1" ht="18"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1" s="115" customFormat="1" ht="18"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1" s="115" customFormat="1" ht="18" x14ac:dyDescent="0.4">
      <c r="B92" s="531"/>
      <c r="C92" s="265" t="str">
        <f>+'critères transversaux'!C18</f>
        <v>Sous-total FEDER avec études sans infrastructure</v>
      </c>
      <c r="D92" s="252"/>
      <c r="E92" s="122">
        <f>+SUM(E80:E88)-E86</f>
        <v>25</v>
      </c>
      <c r="F92" s="122">
        <f>+SUM(F80:F88)-F86</f>
        <v>0</v>
      </c>
      <c r="G92" s="128"/>
      <c r="H92" s="128"/>
      <c r="J92" s="135"/>
    </row>
    <row r="93" spans="2:11" s="115" customFormat="1" ht="18" x14ac:dyDescent="0.4">
      <c r="B93" s="531"/>
      <c r="C93" s="265" t="str">
        <f>+'critères transversaux'!C19</f>
        <v>Sous total FEDER avec études avec infrastructures</v>
      </c>
      <c r="D93" s="266"/>
      <c r="E93" s="122">
        <f>+SUM(E80:E88)</f>
        <v>26</v>
      </c>
      <c r="F93" s="122">
        <f>+SUM(F80:F88)</f>
        <v>0</v>
      </c>
      <c r="G93" s="129"/>
      <c r="H93" s="129"/>
    </row>
    <row r="94" spans="2:11" s="115" customFormat="1" ht="18" x14ac:dyDescent="0.4">
      <c r="B94" s="531"/>
      <c r="C94" s="265" t="str">
        <f>+'critères transversaux'!C20</f>
        <v>Sous-total FSE+ sans études</v>
      </c>
      <c r="D94" s="266"/>
      <c r="E94" s="122">
        <f>+SUM(E80:E85)</f>
        <v>20</v>
      </c>
      <c r="F94" s="122">
        <f>+SUM(F80:F85)</f>
        <v>0</v>
      </c>
      <c r="G94" s="129"/>
      <c r="H94" s="129"/>
    </row>
    <row r="95" spans="2:11" s="115" customFormat="1" ht="18" x14ac:dyDescent="0.4">
      <c r="B95" s="435"/>
      <c r="C95" s="265" t="str">
        <f>+'critères transversaux'!C21</f>
        <v>Sous-total FSE+ avec études</v>
      </c>
      <c r="D95" s="266"/>
      <c r="E95" s="122">
        <f>+SUM(E80:E85)+E87+E88</f>
        <v>25</v>
      </c>
      <c r="F95" s="122">
        <f>+SUM(F80:F85)+F87+F88</f>
        <v>0</v>
      </c>
      <c r="G95" s="129"/>
      <c r="H95" s="129"/>
    </row>
    <row r="96" spans="2:11" s="115" customFormat="1" ht="18" x14ac:dyDescent="0.4">
      <c r="C96" s="204"/>
      <c r="E96" s="136"/>
      <c r="F96" s="136"/>
    </row>
    <row r="97" spans="2:16" ht="26" hidden="1" x14ac:dyDescent="0.6">
      <c r="B97" s="80"/>
      <c r="C97" s="13"/>
    </row>
    <row r="98" spans="2:16" ht="26" hidden="1" x14ac:dyDescent="0.6">
      <c r="B98" s="80"/>
      <c r="C98" s="13"/>
    </row>
    <row r="99" spans="2:16" ht="26" hidden="1" x14ac:dyDescent="0.6">
      <c r="B99" s="80"/>
      <c r="C99" s="13"/>
    </row>
    <row r="100" spans="2:16" ht="26" x14ac:dyDescent="0.6">
      <c r="B100" s="410" t="s">
        <v>391</v>
      </c>
      <c r="C100" s="40"/>
    </row>
    <row r="101" spans="2:16" ht="15" thickBot="1" x14ac:dyDescent="0.4"/>
    <row r="102" spans="2:16" ht="62" x14ac:dyDescent="0.35">
      <c r="B102" s="771" t="s">
        <v>423</v>
      </c>
      <c r="C102" s="20" t="s">
        <v>140</v>
      </c>
      <c r="D102" s="21" t="s">
        <v>31</v>
      </c>
      <c r="E102" s="22" t="s">
        <v>141</v>
      </c>
      <c r="F102" s="20" t="s">
        <v>142</v>
      </c>
      <c r="G102" s="22" t="s">
        <v>71</v>
      </c>
      <c r="H102" s="23" t="s">
        <v>226</v>
      </c>
      <c r="M102" s="18"/>
      <c r="N102" s="17"/>
      <c r="O102" s="17"/>
      <c r="P102" s="17"/>
    </row>
    <row r="103" spans="2:16" ht="41.25" customHeight="1" x14ac:dyDescent="0.35">
      <c r="B103" s="772"/>
      <c r="C103" s="90" t="s">
        <v>435</v>
      </c>
      <c r="D103" s="81"/>
      <c r="E103" s="383">
        <v>4</v>
      </c>
      <c r="F103" s="81">
        <f>D103*E103</f>
        <v>0</v>
      </c>
      <c r="G103" s="82"/>
      <c r="H103" s="83"/>
      <c r="M103" s="18"/>
      <c r="N103" s="17"/>
      <c r="O103" s="17"/>
      <c r="P103" s="17"/>
    </row>
    <row r="104" spans="2:16" ht="138.75" customHeight="1" x14ac:dyDescent="0.35">
      <c r="B104" s="772"/>
      <c r="C104" s="101" t="s">
        <v>392</v>
      </c>
      <c r="D104" s="81"/>
      <c r="E104" s="383">
        <v>3</v>
      </c>
      <c r="F104" s="81">
        <f t="shared" ref="F104:F106" si="0">D104*E104</f>
        <v>0</v>
      </c>
      <c r="G104" s="82"/>
      <c r="H104" s="83"/>
      <c r="I104" s="91"/>
      <c r="M104" s="18"/>
      <c r="N104" s="17"/>
      <c r="O104" s="17"/>
      <c r="P104" s="17"/>
    </row>
    <row r="105" spans="2:16" ht="69.75" customHeight="1" x14ac:dyDescent="0.35">
      <c r="B105" s="772"/>
      <c r="C105" s="101" t="s">
        <v>396</v>
      </c>
      <c r="D105" s="84"/>
      <c r="E105" s="384">
        <v>4</v>
      </c>
      <c r="F105" s="81">
        <f t="shared" si="0"/>
        <v>0</v>
      </c>
      <c r="G105" s="82"/>
      <c r="H105" s="83"/>
      <c r="I105" s="91"/>
      <c r="M105" s="18"/>
      <c r="N105" s="17"/>
      <c r="O105" s="17"/>
      <c r="P105" s="17"/>
    </row>
    <row r="106" spans="2:16" ht="27" hidden="1" customHeight="1" x14ac:dyDescent="0.35">
      <c r="B106" s="772"/>
      <c r="C106" s="90"/>
      <c r="D106" s="84"/>
      <c r="E106" s="102"/>
      <c r="F106" s="81">
        <f t="shared" si="0"/>
        <v>0</v>
      </c>
      <c r="G106" s="82"/>
      <c r="H106" s="83"/>
      <c r="M106" s="18"/>
      <c r="N106" s="17"/>
      <c r="O106" s="17"/>
      <c r="P106" s="17"/>
    </row>
    <row r="107" spans="2:16" ht="15" thickBot="1" x14ac:dyDescent="0.4">
      <c r="B107" s="773"/>
      <c r="C107" s="85" t="s">
        <v>78</v>
      </c>
      <c r="D107" s="86"/>
      <c r="E107" s="86"/>
      <c r="F107" s="87">
        <f>SUM(F103:F106)</f>
        <v>0</v>
      </c>
      <c r="G107" s="86"/>
      <c r="H107" s="88"/>
      <c r="M107" s="19"/>
      <c r="N107" s="17"/>
      <c r="O107" s="17"/>
      <c r="P107" s="17"/>
    </row>
    <row r="110" spans="2:16" ht="26" x14ac:dyDescent="0.6">
      <c r="B110" s="406" t="s">
        <v>397</v>
      </c>
      <c r="J110" s="30"/>
    </row>
    <row r="111" spans="2:16" s="115" customFormat="1" ht="18" hidden="1" x14ac:dyDescent="0.4">
      <c r="B111" s="219" t="s">
        <v>398</v>
      </c>
    </row>
    <row r="112" spans="2:16" s="298" customFormat="1" ht="33" hidden="1" customHeight="1" thickBot="1" x14ac:dyDescent="0.55000000000000004">
      <c r="B112" s="247"/>
    </row>
    <row r="113" spans="2:10" s="115" customFormat="1" ht="42.75" hidden="1" customHeight="1" thickBot="1" x14ac:dyDescent="0.45">
      <c r="B113" s="137"/>
      <c r="C113" s="138" t="s">
        <v>69</v>
      </c>
      <c r="D113" s="169" t="s">
        <v>70</v>
      </c>
      <c r="E113" s="524" t="s">
        <v>71</v>
      </c>
      <c r="F113" s="525"/>
      <c r="G113" s="526"/>
      <c r="H113" s="140" t="s">
        <v>35</v>
      </c>
    </row>
    <row r="114" spans="2:10" s="115" customFormat="1" ht="18" hidden="1" x14ac:dyDescent="0.4">
      <c r="B114" s="579" t="s">
        <v>154</v>
      </c>
      <c r="C114" s="159" t="e">
        <f>+'critères bonus'!#REF!</f>
        <v>#REF!</v>
      </c>
      <c r="D114" s="142"/>
      <c r="E114" s="470"/>
      <c r="F114" s="471"/>
      <c r="G114" s="472"/>
      <c r="H114" s="143"/>
      <c r="I114" s="234"/>
      <c r="J114" s="234"/>
    </row>
    <row r="115" spans="2:10" s="115" customFormat="1" ht="67.5" hidden="1" customHeight="1" x14ac:dyDescent="0.4">
      <c r="B115" s="579"/>
      <c r="C115" s="160" t="e">
        <f>+'critères bonus'!#REF!</f>
        <v>#REF!</v>
      </c>
      <c r="D115" s="145"/>
      <c r="E115" s="522"/>
      <c r="F115" s="522"/>
      <c r="G115" s="522"/>
      <c r="H115" s="146"/>
      <c r="I115" s="234"/>
      <c r="J115" s="234"/>
    </row>
    <row r="116" spans="2:10" s="115" customFormat="1" ht="18" hidden="1" x14ac:dyDescent="0.4">
      <c r="B116" s="579"/>
      <c r="C116" s="160" t="e">
        <f>+'critères bonus'!#REF!</f>
        <v>#REF!</v>
      </c>
      <c r="D116" s="145"/>
      <c r="E116" s="522"/>
      <c r="F116" s="522"/>
      <c r="G116" s="522"/>
      <c r="H116" s="146"/>
      <c r="I116" s="234"/>
      <c r="J116" s="234"/>
    </row>
    <row r="117" spans="2:10" s="115" customFormat="1" ht="18.5" hidden="1" thickBot="1" x14ac:dyDescent="0.45">
      <c r="B117" s="579"/>
      <c r="C117" s="235" t="e">
        <f>+'critères bonus'!#REF!</f>
        <v>#REF!</v>
      </c>
      <c r="D117" s="148"/>
      <c r="E117" s="473"/>
      <c r="F117" s="473"/>
      <c r="G117" s="473"/>
      <c r="H117" s="149"/>
      <c r="I117" s="234"/>
      <c r="J117" s="234"/>
    </row>
    <row r="118" spans="2:10" s="115" customFormat="1" ht="18.5" hidden="1" thickBot="1" x14ac:dyDescent="0.45">
      <c r="B118" s="580"/>
      <c r="C118" s="150" t="s">
        <v>155</v>
      </c>
      <c r="D118" s="151">
        <f>+SUM(D114:D117)</f>
        <v>0</v>
      </c>
      <c r="E118" s="523"/>
      <c r="F118" s="523"/>
      <c r="G118" s="523"/>
      <c r="H118" s="152"/>
      <c r="I118" s="234"/>
      <c r="J118" s="234"/>
    </row>
    <row r="119" spans="2:10" s="115" customFormat="1" ht="18" hidden="1" x14ac:dyDescent="0.4">
      <c r="I119" s="234"/>
      <c r="J119" s="234"/>
    </row>
    <row r="120" spans="2:10" s="115" customFormat="1" ht="18.5" hidden="1" thickBot="1" x14ac:dyDescent="0.45">
      <c r="B120" s="153"/>
      <c r="C120" s="154"/>
      <c r="D120" s="136"/>
      <c r="I120" s="234"/>
      <c r="J120" s="234"/>
    </row>
    <row r="121" spans="2:10" s="115" customFormat="1" ht="42.75" hidden="1" customHeight="1" thickBot="1" x14ac:dyDescent="0.45">
      <c r="B121" s="155"/>
      <c r="C121" s="156" t="s">
        <v>156</v>
      </c>
      <c r="D121" s="169" t="s">
        <v>70</v>
      </c>
      <c r="E121" s="532" t="s">
        <v>71</v>
      </c>
      <c r="F121" s="532"/>
      <c r="G121" s="532"/>
      <c r="H121" s="158" t="s">
        <v>35</v>
      </c>
      <c r="I121" s="234"/>
      <c r="J121" s="234"/>
    </row>
    <row r="122" spans="2:10" s="115" customFormat="1" ht="18" hidden="1" x14ac:dyDescent="0.4">
      <c r="B122" s="557" t="s">
        <v>157</v>
      </c>
      <c r="C122" s="159" t="e">
        <f>+'critères bonus'!#REF!</f>
        <v>#REF!</v>
      </c>
      <c r="D122" s="142"/>
      <c r="E122" s="536"/>
      <c r="F122" s="536"/>
      <c r="G122" s="536"/>
      <c r="H122" s="143"/>
      <c r="I122" s="234"/>
      <c r="J122" s="124"/>
    </row>
    <row r="123" spans="2:10" s="115" customFormat="1" ht="18" hidden="1" x14ac:dyDescent="0.4">
      <c r="B123" s="558"/>
      <c r="C123" s="160" t="e">
        <f>+'critères bonus'!#REF!</f>
        <v>#REF!</v>
      </c>
      <c r="D123" s="145"/>
      <c r="E123" s="522"/>
      <c r="F123" s="522"/>
      <c r="G123" s="522"/>
      <c r="H123" s="146"/>
      <c r="I123" s="234"/>
      <c r="J123" s="234"/>
    </row>
    <row r="124" spans="2:10" s="115" customFormat="1" ht="18" hidden="1" x14ac:dyDescent="0.4">
      <c r="B124" s="558"/>
      <c r="C124" s="160" t="e">
        <f>+'critères bonus'!#REF!</f>
        <v>#REF!</v>
      </c>
      <c r="D124" s="145"/>
      <c r="E124" s="522"/>
      <c r="F124" s="522"/>
      <c r="G124" s="522"/>
      <c r="H124" s="146"/>
      <c r="I124" s="234"/>
      <c r="J124" s="234"/>
    </row>
    <row r="125" spans="2:10" s="115" customFormat="1" ht="18.5" hidden="1" thickBot="1" x14ac:dyDescent="0.45">
      <c r="B125" s="558"/>
      <c r="C125" s="161" t="e">
        <f>+'critères bonus'!#REF!</f>
        <v>#REF!</v>
      </c>
      <c r="D125" s="162"/>
      <c r="E125" s="537"/>
      <c r="F125" s="537"/>
      <c r="G125" s="537"/>
      <c r="H125" s="163"/>
      <c r="I125" s="234"/>
      <c r="J125" s="234"/>
    </row>
    <row r="126" spans="2:10" s="115" customFormat="1" ht="18.5" hidden="1" thickBot="1" x14ac:dyDescent="0.45">
      <c r="B126" s="559"/>
      <c r="C126" s="164" t="s">
        <v>399</v>
      </c>
      <c r="D126" s="165">
        <f>+SUM(D122:D125)</f>
        <v>0</v>
      </c>
      <c r="E126" s="538"/>
      <c r="F126" s="538"/>
      <c r="G126" s="538"/>
      <c r="H126" s="166"/>
      <c r="I126" s="234"/>
      <c r="J126" s="234"/>
    </row>
    <row r="127" spans="2:10" s="115" customFormat="1" ht="18.5" thickBot="1" x14ac:dyDescent="0.45">
      <c r="B127" s="153"/>
      <c r="C127" s="154"/>
      <c r="D127" s="136"/>
      <c r="I127" s="234"/>
      <c r="J127" s="234"/>
    </row>
    <row r="128" spans="2:10" s="115" customFormat="1" ht="42.75" customHeight="1" thickBot="1" x14ac:dyDescent="0.45">
      <c r="B128" s="167"/>
      <c r="C128" s="168" t="s">
        <v>69</v>
      </c>
      <c r="D128" s="169" t="s">
        <v>70</v>
      </c>
      <c r="E128" s="460" t="s">
        <v>71</v>
      </c>
      <c r="F128" s="460"/>
      <c r="G128" s="460"/>
      <c r="H128" s="170" t="s">
        <v>35</v>
      </c>
      <c r="I128" s="234"/>
      <c r="J128" s="234"/>
    </row>
    <row r="129" spans="2:11" s="115" customFormat="1" ht="54" x14ac:dyDescent="0.4">
      <c r="B129" s="554" t="s">
        <v>72</v>
      </c>
      <c r="C129"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29" s="171"/>
      <c r="E129" s="172"/>
      <c r="F129" s="173"/>
      <c r="G129" s="174"/>
      <c r="H129" s="175"/>
      <c r="I129" s="234"/>
      <c r="J129" s="301"/>
    </row>
    <row r="130" spans="2:11" s="115" customFormat="1" ht="108" x14ac:dyDescent="0.4">
      <c r="B130" s="555"/>
      <c r="C130"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30" s="176"/>
      <c r="E130" s="177"/>
      <c r="F130" s="178"/>
      <c r="G130" s="179"/>
      <c r="H130" s="180"/>
      <c r="I130" s="234"/>
      <c r="J130" s="301"/>
    </row>
    <row r="131" spans="2:11" s="115" customFormat="1" ht="108" x14ac:dyDescent="0.4">
      <c r="B131" s="555"/>
      <c r="C131" s="160" t="str">
        <f>+'critères bonus'!C11</f>
        <v>Le projet contribue de manière efficiente à la performance du programme. Il s'agit d'apprécier la proportionnalité entre la force contributrice du projet et la consommation de crédits européens. Cette notation s'effectue sur 2 points suivant les cas :
Cas 1 – écart substantiel : notation à 0
Cas 2 – écart significatif : notation à 1
Cas 3 – écart nul ou faible : notation à 2</v>
      </c>
      <c r="D131" s="181"/>
      <c r="E131" s="461"/>
      <c r="F131" s="462"/>
      <c r="G131" s="463"/>
      <c r="H131" s="182"/>
      <c r="I131" s="234"/>
    </row>
    <row r="132" spans="2:11" s="115" customFormat="1" ht="36.5" thickBot="1" x14ac:dyDescent="0.45">
      <c r="B132" s="555"/>
      <c r="C132" s="147" t="str">
        <f>+'critères bonus'!C12</f>
        <v>Le projet anticipe ses retombées économiques, sociales et environnementales (analyses, études). Cette notation s'effectue sur 1 point.</v>
      </c>
      <c r="D132" s="183"/>
      <c r="E132" s="464"/>
      <c r="F132" s="465"/>
      <c r="G132" s="466"/>
      <c r="H132" s="184"/>
      <c r="I132" s="238"/>
      <c r="J132" s="124"/>
      <c r="K132" s="234"/>
    </row>
    <row r="133" spans="2:11" s="115" customFormat="1" ht="18.5" thickBot="1" x14ac:dyDescent="0.45">
      <c r="B133" s="556"/>
      <c r="C133" s="185" t="s">
        <v>155</v>
      </c>
      <c r="D133" s="186">
        <f>+SUM(D129:D132)</f>
        <v>0</v>
      </c>
      <c r="E133" s="467"/>
      <c r="F133" s="467"/>
      <c r="G133" s="467"/>
      <c r="H133" s="187"/>
    </row>
    <row r="134" spans="2:11" s="115" customFormat="1" ht="18" x14ac:dyDescent="0.4">
      <c r="B134" s="219"/>
    </row>
    <row r="135" spans="2:11" hidden="1" x14ac:dyDescent="0.35"/>
    <row r="136" spans="2:11" s="115" customFormat="1" ht="18" hidden="1" x14ac:dyDescent="0.4">
      <c r="B136" s="219" t="s">
        <v>400</v>
      </c>
    </row>
    <row r="137" spans="2:11" s="115" customFormat="1" ht="18.5" hidden="1" thickBot="1" x14ac:dyDescent="0.45"/>
    <row r="138" spans="2:11" s="115" customFormat="1" ht="72" hidden="1" x14ac:dyDescent="0.4">
      <c r="B138" s="241"/>
      <c r="C138" s="274" t="s">
        <v>69</v>
      </c>
      <c r="D138" s="274" t="s">
        <v>163</v>
      </c>
      <c r="E138" s="592" t="s">
        <v>71</v>
      </c>
      <c r="F138" s="593"/>
      <c r="G138" s="594"/>
      <c r="H138" s="275" t="s">
        <v>368</v>
      </c>
    </row>
    <row r="139" spans="2:11" s="115" customFormat="1" ht="18" hidden="1" x14ac:dyDescent="0.4">
      <c r="B139" s="630" t="s">
        <v>423</v>
      </c>
      <c r="C139" s="278"/>
      <c r="D139" s="162"/>
      <c r="E139" s="244"/>
      <c r="F139" s="245"/>
      <c r="G139" s="246"/>
      <c r="H139" s="279"/>
      <c r="I139" s="273"/>
    </row>
    <row r="140" spans="2:11" s="115" customFormat="1" ht="18" hidden="1" x14ac:dyDescent="0.4">
      <c r="B140" s="630"/>
      <c r="C140" s="278"/>
      <c r="D140" s="162"/>
      <c r="E140" s="244"/>
      <c r="F140" s="245"/>
      <c r="G140" s="246"/>
      <c r="H140" s="279"/>
    </row>
    <row r="141" spans="2:11" s="115" customFormat="1" ht="18.5" hidden="1" thickBot="1" x14ac:dyDescent="0.45">
      <c r="B141" s="564"/>
      <c r="C141" s="280" t="s">
        <v>78</v>
      </c>
      <c r="D141" s="281">
        <f>+SUM(D139:D140)</f>
        <v>0</v>
      </c>
      <c r="E141" s="588"/>
      <c r="F141" s="588"/>
      <c r="G141" s="588"/>
      <c r="H141" s="282"/>
    </row>
    <row r="142" spans="2:11" s="115" customFormat="1" ht="35.25" hidden="1" customHeight="1" x14ac:dyDescent="0.4"/>
    <row r="143" spans="2:11" s="115" customFormat="1" ht="18" x14ac:dyDescent="0.4">
      <c r="B143" s="338" t="s">
        <v>79</v>
      </c>
      <c r="C143" s="362"/>
      <c r="D143" s="363"/>
    </row>
    <row r="144" spans="2:11" s="115" customFormat="1" ht="18" x14ac:dyDescent="0.4">
      <c r="B144" s="265" t="s">
        <v>56</v>
      </c>
      <c r="C144" s="129"/>
      <c r="D144" s="129"/>
      <c r="E144" s="354">
        <f>+F94</f>
        <v>0</v>
      </c>
    </row>
    <row r="145" spans="2:8" s="115" customFormat="1" ht="18" x14ac:dyDescent="0.4">
      <c r="B145" s="265" t="s">
        <v>57</v>
      </c>
      <c r="C145" s="129"/>
      <c r="D145" s="129"/>
      <c r="E145" s="354">
        <f>+F95</f>
        <v>0</v>
      </c>
    </row>
    <row r="146" spans="2:8" s="115" customFormat="1" ht="18" x14ac:dyDescent="0.4">
      <c r="B146" s="190" t="s">
        <v>80</v>
      </c>
      <c r="C146" s="191"/>
      <c r="D146" s="340"/>
      <c r="E146" s="128">
        <f>+F107</f>
        <v>0</v>
      </c>
    </row>
    <row r="147" spans="2:8" s="115" customFormat="1" ht="18" x14ac:dyDescent="0.4">
      <c r="B147" s="338" t="s">
        <v>402</v>
      </c>
      <c r="C147" s="189"/>
      <c r="D147" s="339"/>
    </row>
    <row r="148" spans="2:8" s="115" customFormat="1" ht="18" x14ac:dyDescent="0.4">
      <c r="B148" s="265" t="s">
        <v>403</v>
      </c>
      <c r="C148" s="129"/>
      <c r="D148" s="129"/>
      <c r="E148" s="354">
        <f>+D118+D126+D133</f>
        <v>0</v>
      </c>
      <c r="F148" s="223"/>
      <c r="H148" s="135"/>
    </row>
    <row r="149" spans="2:8" s="115" customFormat="1" ht="18" x14ac:dyDescent="0.4">
      <c r="B149" s="265" t="s">
        <v>404</v>
      </c>
      <c r="C149" s="129"/>
      <c r="D149" s="129"/>
      <c r="E149" s="365">
        <f>+D141</f>
        <v>0</v>
      </c>
      <c r="H149" s="135"/>
    </row>
    <row r="150" spans="2:8" s="115" customFormat="1" ht="18" x14ac:dyDescent="0.4">
      <c r="B150" s="190" t="s">
        <v>405</v>
      </c>
      <c r="C150" s="192"/>
      <c r="D150" s="341"/>
      <c r="H150" s="135"/>
    </row>
    <row r="151" spans="2:8" s="115" customFormat="1" ht="18" x14ac:dyDescent="0.4">
      <c r="B151" s="364" t="s">
        <v>406</v>
      </c>
      <c r="C151" s="129"/>
      <c r="D151" s="129"/>
      <c r="E151" s="354">
        <f>+E144+E146+E148+E149</f>
        <v>0</v>
      </c>
    </row>
    <row r="152" spans="2:8" s="115" customFormat="1" ht="18" x14ac:dyDescent="0.4">
      <c r="B152" s="265" t="s">
        <v>407</v>
      </c>
      <c r="C152" s="129"/>
      <c r="D152" s="129"/>
      <c r="E152" s="354">
        <f>+E145+E146+E148+E149</f>
        <v>0</v>
      </c>
    </row>
    <row r="153" spans="2:8" s="115" customFormat="1" ht="18" x14ac:dyDescent="0.4">
      <c r="B153" s="190" t="s">
        <v>408</v>
      </c>
      <c r="C153" s="192"/>
      <c r="D153" s="341"/>
    </row>
    <row r="154" spans="2:8" s="115" customFormat="1" ht="18" x14ac:dyDescent="0.4">
      <c r="B154" s="364" t="s">
        <v>406</v>
      </c>
      <c r="C154" s="129"/>
      <c r="D154" s="129"/>
      <c r="E154" s="354">
        <f>+E144+E146</f>
        <v>0</v>
      </c>
    </row>
    <row r="155" spans="2:8" s="115" customFormat="1" ht="18" x14ac:dyDescent="0.4">
      <c r="B155" s="265" t="s">
        <v>407</v>
      </c>
      <c r="C155" s="129"/>
      <c r="D155" s="129"/>
      <c r="E155" s="354">
        <f>+E145+E146</f>
        <v>0</v>
      </c>
    </row>
    <row r="156" spans="2:8" s="115" customFormat="1" ht="18" x14ac:dyDescent="0.4"/>
    <row r="157" spans="2:8" s="115" customFormat="1" ht="36" x14ac:dyDescent="0.4">
      <c r="B157" s="193" t="s">
        <v>84</v>
      </c>
      <c r="C157" s="456" t="s">
        <v>85</v>
      </c>
      <c r="D157" s="457"/>
      <c r="E157" s="195" t="s">
        <v>86</v>
      </c>
    </row>
    <row r="158" spans="2:8" s="115" customFormat="1" ht="18" x14ac:dyDescent="0.4">
      <c r="B158" s="721" t="s">
        <v>87</v>
      </c>
      <c r="C158" s="438" t="s">
        <v>62</v>
      </c>
      <c r="D158" s="439"/>
      <c r="E158" s="129"/>
    </row>
    <row r="159" spans="2:8" s="115" customFormat="1" ht="18" x14ac:dyDescent="0.4">
      <c r="B159" s="722"/>
      <c r="C159" s="438" t="s">
        <v>63</v>
      </c>
      <c r="D159" s="439"/>
      <c r="E159" s="129"/>
    </row>
    <row r="160" spans="2:8" s="115" customFormat="1" ht="18" x14ac:dyDescent="0.4">
      <c r="B160" s="721" t="s">
        <v>92</v>
      </c>
      <c r="C160" s="438" t="s">
        <v>64</v>
      </c>
      <c r="D160" s="439"/>
      <c r="E160" s="129"/>
    </row>
    <row r="161" spans="2:8" s="115" customFormat="1" ht="18" x14ac:dyDescent="0.4">
      <c r="B161" s="722"/>
      <c r="C161" s="438" t="s">
        <v>65</v>
      </c>
      <c r="D161" s="439"/>
      <c r="E161" s="129"/>
    </row>
    <row r="162" spans="2:8" s="115" customFormat="1" ht="18" x14ac:dyDescent="0.4">
      <c r="B162" s="721" t="s">
        <v>97</v>
      </c>
      <c r="C162" s="438" t="s">
        <v>66</v>
      </c>
      <c r="D162" s="439"/>
      <c r="E162" s="129"/>
    </row>
    <row r="163" spans="2:8" s="115" customFormat="1" ht="18" x14ac:dyDescent="0.4">
      <c r="B163" s="722"/>
      <c r="C163" s="438" t="s">
        <v>67</v>
      </c>
      <c r="D163" s="439"/>
      <c r="E163" s="129"/>
    </row>
    <row r="164" spans="2:8" s="115" customFormat="1" ht="18" x14ac:dyDescent="0.4">
      <c r="H164" s="135"/>
    </row>
    <row r="165" spans="2:8" s="115" customFormat="1" ht="18" x14ac:dyDescent="0.4">
      <c r="C165" s="204"/>
      <c r="D165" s="136"/>
      <c r="E165" s="136"/>
      <c r="F165" s="136"/>
    </row>
    <row r="166" spans="2:8" s="115" customFormat="1" ht="18" x14ac:dyDescent="0.4">
      <c r="B166" s="724" t="s">
        <v>102</v>
      </c>
      <c r="C166" s="547"/>
      <c r="D166" s="547"/>
      <c r="E166" s="547"/>
      <c r="F166" s="547"/>
      <c r="G166" s="547"/>
      <c r="H166" s="547"/>
    </row>
    <row r="167" spans="2:8" s="115" customFormat="1" ht="18" x14ac:dyDescent="0.4">
      <c r="B167" s="725"/>
      <c r="C167" s="547"/>
      <c r="D167" s="547"/>
      <c r="E167" s="547"/>
      <c r="F167" s="547"/>
      <c r="G167" s="547"/>
      <c r="H167" s="547"/>
    </row>
    <row r="168" spans="2:8" s="115" customFormat="1" ht="18" x14ac:dyDescent="0.4">
      <c r="B168" s="725"/>
      <c r="C168" s="547"/>
      <c r="D168" s="547"/>
      <c r="E168" s="547"/>
      <c r="F168" s="547"/>
      <c r="G168" s="547"/>
      <c r="H168" s="547"/>
    </row>
    <row r="169" spans="2:8" s="115" customFormat="1" ht="18" x14ac:dyDescent="0.4">
      <c r="B169" s="725"/>
      <c r="C169" s="547"/>
      <c r="D169" s="547"/>
      <c r="E169" s="547"/>
      <c r="F169" s="547"/>
      <c r="G169" s="547"/>
      <c r="H169" s="547"/>
    </row>
    <row r="170" spans="2:8" s="115" customFormat="1" ht="18" x14ac:dyDescent="0.4">
      <c r="B170" s="726"/>
      <c r="C170" s="547"/>
      <c r="D170" s="547"/>
      <c r="E170" s="547"/>
      <c r="F170" s="547"/>
      <c r="G170" s="547"/>
      <c r="H170" s="547"/>
    </row>
    <row r="171" spans="2:8" s="115" customFormat="1" ht="18" x14ac:dyDescent="0.4">
      <c r="C171" s="204"/>
      <c r="D171" s="136"/>
      <c r="E171" s="136"/>
      <c r="F171" s="136"/>
    </row>
    <row r="172" spans="2:8" s="115" customFormat="1" ht="18" x14ac:dyDescent="0.4">
      <c r="C172" s="204"/>
      <c r="D172" s="136"/>
      <c r="E172" s="136"/>
      <c r="F172" s="136"/>
    </row>
    <row r="173" spans="2:8" s="115" customFormat="1" ht="18" x14ac:dyDescent="0.4">
      <c r="B173" s="342" t="s">
        <v>103</v>
      </c>
      <c r="C173" s="542"/>
      <c r="D173" s="542"/>
      <c r="E173" s="542"/>
      <c r="F173" s="542"/>
      <c r="G173" s="542"/>
      <c r="H173" s="542"/>
    </row>
    <row r="174" spans="2:8" s="115" customFormat="1" ht="18" x14ac:dyDescent="0.4">
      <c r="B174" s="342" t="s">
        <v>104</v>
      </c>
      <c r="C174" s="542"/>
      <c r="D174" s="542"/>
      <c r="E174" s="542"/>
      <c r="F174" s="542"/>
      <c r="G174" s="542"/>
      <c r="H174" s="542"/>
    </row>
    <row r="175" spans="2:8" s="115" customFormat="1" ht="18" x14ac:dyDescent="0.4">
      <c r="B175" s="342" t="s">
        <v>105</v>
      </c>
      <c r="C175" s="542"/>
      <c r="D175" s="542"/>
      <c r="E175" s="542"/>
      <c r="F175" s="542"/>
      <c r="G175" s="542"/>
      <c r="H175" s="542"/>
    </row>
    <row r="176" spans="2:8" s="115" customFormat="1" ht="18" x14ac:dyDescent="0.4">
      <c r="B176" s="342" t="s">
        <v>106</v>
      </c>
      <c r="C176" s="542"/>
      <c r="D176" s="542"/>
      <c r="E176" s="542"/>
      <c r="F176" s="542"/>
      <c r="G176" s="542"/>
      <c r="H176" s="542"/>
    </row>
    <row r="177" spans="2:8" s="115" customFormat="1" ht="18" x14ac:dyDescent="0.4">
      <c r="B177" s="342" t="s">
        <v>107</v>
      </c>
      <c r="C177" s="542"/>
      <c r="D177" s="542"/>
      <c r="E177" s="542"/>
      <c r="F177" s="542"/>
      <c r="G177" s="542"/>
      <c r="H177" s="542"/>
    </row>
    <row r="178" spans="2:8" s="115" customFormat="1" ht="18" x14ac:dyDescent="0.4">
      <c r="B178" s="342" t="s">
        <v>108</v>
      </c>
      <c r="C178" s="542"/>
      <c r="D178" s="542"/>
      <c r="E178" s="542"/>
      <c r="F178" s="542"/>
      <c r="G178" s="542"/>
      <c r="H178" s="542"/>
    </row>
    <row r="179" spans="2:8" s="115" customFormat="1" ht="40.5" customHeight="1" x14ac:dyDescent="0.4">
      <c r="B179" s="343" t="s">
        <v>109</v>
      </c>
      <c r="C179" s="543" t="s">
        <v>110</v>
      </c>
      <c r="D179" s="543"/>
      <c r="E179" s="543"/>
      <c r="F179" s="543"/>
      <c r="G179" s="543"/>
      <c r="H179" s="543"/>
    </row>
    <row r="180" spans="2:8" s="115" customFormat="1" ht="18" x14ac:dyDescent="0.4">
      <c r="B180" s="342" t="s">
        <v>111</v>
      </c>
      <c r="C180" s="542"/>
      <c r="D180" s="542"/>
      <c r="E180" s="542"/>
      <c r="F180" s="542"/>
      <c r="G180" s="542"/>
      <c r="H180" s="542"/>
    </row>
    <row r="181" spans="2:8" s="115" customFormat="1" ht="18" x14ac:dyDescent="0.4"/>
  </sheetData>
  <mergeCells count="110">
    <mergeCell ref="C177:H177"/>
    <mergeCell ref="C178:H178"/>
    <mergeCell ref="C179:H179"/>
    <mergeCell ref="C180:H180"/>
    <mergeCell ref="B162:B163"/>
    <mergeCell ref="C162:D162"/>
    <mergeCell ref="C163:D163"/>
    <mergeCell ref="B166:B170"/>
    <mergeCell ref="C166:H170"/>
    <mergeCell ref="B158:B159"/>
    <mergeCell ref="C158:D158"/>
    <mergeCell ref="C159:D159"/>
    <mergeCell ref="B160:B161"/>
    <mergeCell ref="C160:D160"/>
    <mergeCell ref="C161:D161"/>
    <mergeCell ref="E113:G113"/>
    <mergeCell ref="B122:B126"/>
    <mergeCell ref="E122:G122"/>
    <mergeCell ref="E123:G123"/>
    <mergeCell ref="E124:G124"/>
    <mergeCell ref="E128:G128"/>
    <mergeCell ref="B129:B133"/>
    <mergeCell ref="E131:G131"/>
    <mergeCell ref="E132:G132"/>
    <mergeCell ref="E133:G133"/>
    <mergeCell ref="E138:G138"/>
    <mergeCell ref="B139:B141"/>
    <mergeCell ref="E141:G141"/>
    <mergeCell ref="B114:B118"/>
    <mergeCell ref="E114:G114"/>
    <mergeCell ref="E115:G115"/>
    <mergeCell ref="E116:G116"/>
    <mergeCell ref="E117:G117"/>
    <mergeCell ref="C43:H43"/>
    <mergeCell ref="C78:C79"/>
    <mergeCell ref="D78:D79"/>
    <mergeCell ref="E78:E79"/>
    <mergeCell ref="F78:F79"/>
    <mergeCell ref="G78:G79"/>
    <mergeCell ref="H78:H79"/>
    <mergeCell ref="C36:H36"/>
    <mergeCell ref="C37:H37"/>
    <mergeCell ref="C38:H38"/>
    <mergeCell ref="C39:H39"/>
    <mergeCell ref="C33:H33"/>
    <mergeCell ref="C34:H34"/>
    <mergeCell ref="C35:H35"/>
    <mergeCell ref="C26:H26"/>
    <mergeCell ref="C27:H27"/>
    <mergeCell ref="C28:H28"/>
    <mergeCell ref="C29:H29"/>
    <mergeCell ref="C30:H30"/>
    <mergeCell ref="C42:H42"/>
    <mergeCell ref="A6:B6"/>
    <mergeCell ref="C6:H6"/>
    <mergeCell ref="A2:H2"/>
    <mergeCell ref="A4:B4"/>
    <mergeCell ref="C4:H4"/>
    <mergeCell ref="A5:B5"/>
    <mergeCell ref="C5:H5"/>
    <mergeCell ref="A7:B7"/>
    <mergeCell ref="C7:H7"/>
    <mergeCell ref="A8:B8"/>
    <mergeCell ref="C8:H8"/>
    <mergeCell ref="A9:B9"/>
    <mergeCell ref="C9:H9"/>
    <mergeCell ref="B11:H11"/>
    <mergeCell ref="A13:H14"/>
    <mergeCell ref="B46:B60"/>
    <mergeCell ref="D46:H46"/>
    <mergeCell ref="D47:H47"/>
    <mergeCell ref="D48:H48"/>
    <mergeCell ref="D49:H49"/>
    <mergeCell ref="D50:H50"/>
    <mergeCell ref="D51:H51"/>
    <mergeCell ref="B21:B39"/>
    <mergeCell ref="C21:H21"/>
    <mergeCell ref="C22:H22"/>
    <mergeCell ref="C23:H23"/>
    <mergeCell ref="C24:H24"/>
    <mergeCell ref="C25:H25"/>
    <mergeCell ref="B40:B41"/>
    <mergeCell ref="C40:H40"/>
    <mergeCell ref="C41:H41"/>
    <mergeCell ref="C31:H31"/>
    <mergeCell ref="C32:H32"/>
    <mergeCell ref="B102:B107"/>
    <mergeCell ref="D52:H52"/>
    <mergeCell ref="D53:H53"/>
    <mergeCell ref="D54:H54"/>
    <mergeCell ref="D55:H55"/>
    <mergeCell ref="D56:H56"/>
    <mergeCell ref="D57:H57"/>
    <mergeCell ref="D60:H60"/>
    <mergeCell ref="C46:C60"/>
    <mergeCell ref="D59:H59"/>
    <mergeCell ref="B81:B82"/>
    <mergeCell ref="B83:B85"/>
    <mergeCell ref="B87:B88"/>
    <mergeCell ref="B90:B95"/>
    <mergeCell ref="D58:H58"/>
    <mergeCell ref="E118:G118"/>
    <mergeCell ref="E125:G125"/>
    <mergeCell ref="E126:G126"/>
    <mergeCell ref="E121:G121"/>
    <mergeCell ref="C157:D157"/>
    <mergeCell ref="C173:H173"/>
    <mergeCell ref="C174:H174"/>
    <mergeCell ref="C175:H175"/>
    <mergeCell ref="C176:H17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8462-E19D-468A-8D45-676FAF8C1382}">
  <sheetPr>
    <tabColor rgb="FF00B050"/>
  </sheetPr>
  <dimension ref="A1:P182"/>
  <sheetViews>
    <sheetView showGridLines="0" topLeftCell="A48" zoomScale="55" zoomScaleNormal="55" workbookViewId="0">
      <selection activeCell="D55" sqref="D55:H55"/>
    </sheetView>
  </sheetViews>
  <sheetFormatPr baseColWidth="10" defaultColWidth="11.453125" defaultRowHeight="14.5" x14ac:dyDescent="0.35"/>
  <cols>
    <col min="1" max="1" width="27.7265625" customWidth="1"/>
    <col min="2" max="2" width="54" customWidth="1"/>
    <col min="3" max="3" width="61.26953125" customWidth="1"/>
    <col min="4" max="4" width="17.54296875" customWidth="1"/>
    <col min="5" max="5" width="18.1796875" customWidth="1"/>
    <col min="6" max="6" width="14.7265625" customWidth="1"/>
    <col min="7" max="7" width="15.7265625" customWidth="1"/>
    <col min="8" max="8" width="52.26953125" customWidth="1"/>
    <col min="9" max="9" width="86.1796875" customWidth="1"/>
    <col min="10" max="10" width="51.7265625" customWidth="1"/>
    <col min="13" max="13" width="65" customWidth="1"/>
  </cols>
  <sheetData>
    <row r="1" spans="1:8" ht="104.5" customHeight="1" x14ac:dyDescent="0.35"/>
    <row r="2" spans="1:8" ht="31" customHeight="1" x14ac:dyDescent="0.35">
      <c r="A2" s="805" t="s">
        <v>422</v>
      </c>
      <c r="B2" s="805"/>
      <c r="C2" s="805"/>
      <c r="D2" s="805"/>
      <c r="E2" s="805"/>
      <c r="F2" s="805"/>
      <c r="G2" s="805"/>
      <c r="H2" s="805"/>
    </row>
    <row r="3" spans="1:8" x14ac:dyDescent="0.35">
      <c r="A3" s="7"/>
      <c r="B3" s="8"/>
      <c r="C3" s="9"/>
      <c r="D3" s="9"/>
      <c r="E3" s="9"/>
      <c r="F3" s="7"/>
      <c r="G3" s="7"/>
      <c r="H3" s="7"/>
    </row>
    <row r="4" spans="1:8" x14ac:dyDescent="0.35">
      <c r="A4" s="796" t="s">
        <v>113</v>
      </c>
      <c r="B4" s="797"/>
      <c r="C4" s="795"/>
      <c r="D4" s="795"/>
      <c r="E4" s="795"/>
      <c r="F4" s="795"/>
      <c r="G4" s="795"/>
      <c r="H4" s="795"/>
    </row>
    <row r="5" spans="1:8" x14ac:dyDescent="0.35">
      <c r="A5" s="796" t="s">
        <v>114</v>
      </c>
      <c r="B5" s="797"/>
      <c r="C5" s="795"/>
      <c r="D5" s="795"/>
      <c r="E5" s="795"/>
      <c r="F5" s="795"/>
      <c r="G5" s="795"/>
      <c r="H5" s="795"/>
    </row>
    <row r="6" spans="1:8" x14ac:dyDescent="0.35">
      <c r="A6" s="796" t="s">
        <v>369</v>
      </c>
      <c r="B6" s="797"/>
      <c r="C6" s="795" t="s">
        <v>436</v>
      </c>
      <c r="D6" s="795"/>
      <c r="E6" s="795"/>
      <c r="F6" s="795"/>
      <c r="G6" s="795"/>
      <c r="H6" s="795"/>
    </row>
    <row r="7" spans="1:8" ht="55.5" customHeight="1" x14ac:dyDescent="0.35">
      <c r="A7" s="796" t="s">
        <v>437</v>
      </c>
      <c r="B7" s="797"/>
      <c r="C7" s="806" t="s">
        <v>438</v>
      </c>
      <c r="D7" s="806"/>
      <c r="E7" s="806"/>
      <c r="F7" s="806"/>
      <c r="G7" s="806"/>
      <c r="H7" s="806"/>
    </row>
    <row r="8" spans="1:8" ht="30.75" customHeight="1" x14ac:dyDescent="0.35">
      <c r="A8" s="793" t="s">
        <v>119</v>
      </c>
      <c r="B8" s="794"/>
      <c r="C8" s="795"/>
      <c r="D8" s="795"/>
      <c r="E8" s="795"/>
      <c r="F8" s="795"/>
      <c r="G8" s="795"/>
      <c r="H8" s="795"/>
    </row>
    <row r="9" spans="1:8" x14ac:dyDescent="0.35">
      <c r="A9" s="796" t="s">
        <v>120</v>
      </c>
      <c r="B9" s="797"/>
      <c r="C9" s="795"/>
      <c r="D9" s="795"/>
      <c r="E9" s="795"/>
      <c r="F9" s="795"/>
      <c r="G9" s="795"/>
      <c r="H9" s="795"/>
    </row>
    <row r="10" spans="1:8" x14ac:dyDescent="0.35">
      <c r="A10" s="7"/>
      <c r="B10" s="8"/>
      <c r="C10" s="9"/>
      <c r="D10" s="9"/>
      <c r="E10" s="9"/>
      <c r="F10" s="7"/>
      <c r="G10" s="7"/>
      <c r="H10" s="7"/>
    </row>
    <row r="11" spans="1:8" ht="90" customHeight="1" x14ac:dyDescent="0.35">
      <c r="A11" s="10"/>
      <c r="B11" s="798" t="s">
        <v>425</v>
      </c>
      <c r="C11" s="798"/>
      <c r="D11" s="798"/>
      <c r="E11" s="798"/>
      <c r="F11" s="798"/>
      <c r="G11" s="798"/>
      <c r="H11" s="798"/>
    </row>
    <row r="12" spans="1:8" ht="29.25" customHeight="1" x14ac:dyDescent="0.35">
      <c r="A12" s="10"/>
      <c r="B12" s="11"/>
      <c r="C12" s="11"/>
      <c r="D12" s="11"/>
      <c r="E12" s="11"/>
      <c r="F12" s="11"/>
      <c r="G12" s="11"/>
      <c r="H12" s="7"/>
    </row>
    <row r="13" spans="1:8" ht="31.5" customHeight="1" x14ac:dyDescent="0.35">
      <c r="A13" s="799" t="s">
        <v>122</v>
      </c>
      <c r="B13" s="799"/>
      <c r="C13" s="799"/>
      <c r="D13" s="799"/>
      <c r="E13" s="799"/>
      <c r="F13" s="799"/>
      <c r="G13" s="799"/>
      <c r="H13" s="799"/>
    </row>
    <row r="14" spans="1:8" ht="81.650000000000006" customHeight="1" x14ac:dyDescent="0.35">
      <c r="A14" s="799"/>
      <c r="B14" s="799"/>
      <c r="C14" s="799"/>
      <c r="D14" s="799"/>
      <c r="E14" s="799"/>
      <c r="F14" s="799"/>
      <c r="G14" s="799"/>
      <c r="H14" s="799"/>
    </row>
    <row r="15" spans="1:8" x14ac:dyDescent="0.35">
      <c r="C15" s="1"/>
      <c r="D15" s="2"/>
      <c r="E15" s="2"/>
      <c r="F15" s="2"/>
    </row>
    <row r="16" spans="1:8" x14ac:dyDescent="0.35">
      <c r="C16" s="1"/>
      <c r="D16" s="2"/>
      <c r="E16" s="2"/>
      <c r="F16" s="2"/>
    </row>
    <row r="17" spans="1:8" x14ac:dyDescent="0.35">
      <c r="C17" s="1"/>
      <c r="D17" s="2"/>
      <c r="E17" s="2"/>
      <c r="F17" s="2"/>
    </row>
    <row r="18" spans="1:8" ht="26" x14ac:dyDescent="0.6">
      <c r="A18" s="47"/>
      <c r="B18" s="410" t="s">
        <v>373</v>
      </c>
      <c r="C18" s="409"/>
      <c r="D18" s="6"/>
      <c r="E18" s="6"/>
      <c r="F18" s="6"/>
      <c r="G18" s="3"/>
      <c r="H18" s="3"/>
    </row>
    <row r="19" spans="1:8" ht="26" x14ac:dyDescent="0.6">
      <c r="A19" s="47"/>
      <c r="B19" s="408" t="s">
        <v>374</v>
      </c>
      <c r="C19" s="409"/>
      <c r="D19" s="6"/>
      <c r="E19" s="6"/>
      <c r="F19" s="6"/>
      <c r="G19" s="3"/>
      <c r="H19" s="3"/>
    </row>
    <row r="20" spans="1:8" ht="15" thickBot="1" x14ac:dyDescent="0.4">
      <c r="B20" s="92"/>
      <c r="C20" s="42"/>
    </row>
    <row r="21" spans="1:8" s="115" customFormat="1" ht="53.25" customHeight="1" x14ac:dyDescent="0.4">
      <c r="B21" s="574" t="s">
        <v>1</v>
      </c>
      <c r="C21"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1" s="515"/>
      <c r="E21" s="515"/>
      <c r="F21" s="515"/>
      <c r="G21" s="515"/>
      <c r="H21" s="516"/>
    </row>
    <row r="22" spans="1:8" s="115" customFormat="1" ht="84" customHeight="1" x14ac:dyDescent="0.4">
      <c r="B22" s="575"/>
      <c r="C22"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2" s="577"/>
      <c r="E22" s="577"/>
      <c r="F22" s="577"/>
      <c r="G22" s="577"/>
      <c r="H22" s="578"/>
    </row>
    <row r="23" spans="1:8" s="115" customFormat="1" ht="84" customHeight="1" x14ac:dyDescent="0.4">
      <c r="B23" s="575"/>
      <c r="C23"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3" s="577"/>
      <c r="E23" s="577"/>
      <c r="F23" s="577"/>
      <c r="G23" s="577"/>
      <c r="H23" s="578"/>
    </row>
    <row r="24" spans="1:8" s="115" customFormat="1" ht="69.75" customHeight="1" x14ac:dyDescent="0.4">
      <c r="B24" s="575"/>
      <c r="C24"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4" s="577"/>
      <c r="E24" s="577"/>
      <c r="F24" s="577"/>
      <c r="G24" s="577"/>
      <c r="H24" s="578"/>
    </row>
    <row r="25" spans="1:8" s="115" customFormat="1" ht="75" customHeight="1" x14ac:dyDescent="0.4">
      <c r="B25" s="575"/>
      <c r="C25"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5" s="577"/>
      <c r="E25" s="577"/>
      <c r="F25" s="577"/>
      <c r="G25" s="577"/>
      <c r="H25" s="578"/>
    </row>
    <row r="26" spans="1:8" s="115" customFormat="1" ht="77.25" customHeight="1" x14ac:dyDescent="0.4">
      <c r="B26" s="575"/>
      <c r="C26"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6" s="577"/>
      <c r="E26" s="577"/>
      <c r="F26" s="577"/>
      <c r="G26" s="577"/>
      <c r="H26" s="578"/>
    </row>
    <row r="27" spans="1:8" s="115" customFormat="1" ht="100.5" customHeight="1" x14ac:dyDescent="0.4">
      <c r="B27" s="575"/>
      <c r="C27"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7" s="577"/>
      <c r="E27" s="577"/>
      <c r="F27" s="577"/>
      <c r="G27" s="577"/>
      <c r="H27" s="578"/>
    </row>
    <row r="28" spans="1:8" s="115" customFormat="1" ht="77.25" customHeight="1" x14ac:dyDescent="0.4">
      <c r="B28" s="575"/>
      <c r="C28" s="576" t="str">
        <f>+'Critères d''éligibilité socle'!C12</f>
        <v>L'opération est conforme aux stratégies et documents de planification correspondants, établis en vue du respect des conditions favorisantes, prévues à l’article 15 du règlement (UE) n°2021/1060.</v>
      </c>
      <c r="D28" s="577"/>
      <c r="E28" s="577"/>
      <c r="F28" s="577"/>
      <c r="G28" s="577"/>
      <c r="H28" s="578"/>
    </row>
    <row r="29" spans="1:8" s="115" customFormat="1" ht="83.25" customHeight="1" x14ac:dyDescent="0.4">
      <c r="B29" s="575"/>
      <c r="C29"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29" s="577"/>
      <c r="E29" s="577"/>
      <c r="F29" s="577"/>
      <c r="G29" s="577"/>
      <c r="H29" s="578"/>
    </row>
    <row r="30" spans="1:8" s="115" customFormat="1" ht="87" customHeight="1" x14ac:dyDescent="0.4">
      <c r="B30" s="575"/>
      <c r="C30" s="576" t="str">
        <f>+'Critères d''éligibilité socle'!C14</f>
        <v>L'opération n'est pas concernée par un avis motivé émis par la Commission européenne concernant une infraction au titre de l’article 258 du Traité sur le fonctionnement de l'Union Européenne (TFUE).</v>
      </c>
      <c r="D30" s="577"/>
      <c r="E30" s="577"/>
      <c r="F30" s="577"/>
      <c r="G30" s="577"/>
      <c r="H30" s="578"/>
    </row>
    <row r="31" spans="1:8" s="115" customFormat="1" ht="60.75" customHeight="1" x14ac:dyDescent="0.4">
      <c r="B31" s="575"/>
      <c r="C31"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1" s="577"/>
      <c r="E31" s="577"/>
      <c r="F31" s="577"/>
      <c r="G31" s="577"/>
      <c r="H31" s="578"/>
    </row>
    <row r="32" spans="1:8" s="115" customFormat="1" ht="153" customHeight="1" x14ac:dyDescent="0.4">
      <c r="B32" s="575"/>
      <c r="C32"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2" s="577"/>
      <c r="E32" s="577"/>
      <c r="F32" s="577"/>
      <c r="G32" s="577"/>
      <c r="H32" s="578"/>
    </row>
    <row r="33" spans="2:8" s="115" customFormat="1" ht="64.5" customHeight="1" x14ac:dyDescent="0.4">
      <c r="B33" s="575"/>
      <c r="C33"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3" s="577"/>
      <c r="E33" s="577"/>
      <c r="F33" s="577"/>
      <c r="G33" s="577"/>
      <c r="H33" s="578"/>
    </row>
    <row r="34" spans="2:8" s="115" customFormat="1" ht="103.5" customHeight="1" x14ac:dyDescent="0.4">
      <c r="B34" s="575"/>
      <c r="C34"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4" s="577"/>
      <c r="E34" s="577"/>
      <c r="F34" s="577"/>
      <c r="G34" s="577"/>
      <c r="H34" s="578"/>
    </row>
    <row r="35" spans="2:8" s="115" customFormat="1" ht="92.25" customHeight="1" x14ac:dyDescent="0.4">
      <c r="B35" s="575"/>
      <c r="C35" s="576" t="str">
        <f>+'Critères d''éligibilité socle'!C19</f>
        <v>L'opération respecte le principe de cofinancement imposant l'intervention d'une contribution nationale publique ou privée suivant les règles déterminées à l'article 112 du règlement (UE) n°2021/1060.</v>
      </c>
      <c r="D35" s="577"/>
      <c r="E35" s="577"/>
      <c r="F35" s="577"/>
      <c r="G35" s="577"/>
      <c r="H35" s="578"/>
    </row>
    <row r="36" spans="2:8" s="115" customFormat="1" ht="87.75" customHeight="1" x14ac:dyDescent="0.4">
      <c r="B36" s="575"/>
      <c r="C36" s="576" t="str">
        <f>+'Critères d''éligibilité socle'!C20</f>
        <v>L'opération respecte le principe d'éligibilité géographique conformément aux articles 63 et suivants du règlement (UE) n°2021/1060.</v>
      </c>
      <c r="D36" s="577"/>
      <c r="E36" s="577"/>
      <c r="F36" s="577"/>
      <c r="G36" s="577"/>
      <c r="H36" s="578"/>
    </row>
    <row r="37" spans="2:8" s="115" customFormat="1" ht="183" customHeight="1" x14ac:dyDescent="0.4">
      <c r="B37" s="575"/>
      <c r="C37"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7" s="577"/>
      <c r="E37" s="577"/>
      <c r="F37" s="577"/>
      <c r="G37" s="577"/>
      <c r="H37" s="578"/>
    </row>
    <row r="38" spans="2:8" s="115" customFormat="1" ht="162.75" customHeight="1" x14ac:dyDescent="0.4">
      <c r="B38" s="575"/>
      <c r="C38"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8" s="577"/>
      <c r="E38" s="577"/>
      <c r="F38" s="577"/>
      <c r="G38" s="577"/>
      <c r="H38" s="578"/>
    </row>
    <row r="39" spans="2:8" s="115" customFormat="1" ht="45.75" customHeight="1" x14ac:dyDescent="0.4">
      <c r="B39" s="575"/>
      <c r="C39" s="576" t="str">
        <f>+'Critères d''éligibilité socle'!C23</f>
        <v>L'opération se conforme aux dispositions spécifiques de l'article 64 du règlement (UE) n°2021-1060 qui indique les coûts ne pouvant pas donner lieu à une contribution des fonds européens.</v>
      </c>
      <c r="D39" s="577"/>
      <c r="E39" s="577"/>
      <c r="F39" s="577"/>
      <c r="G39" s="577"/>
      <c r="H39" s="578"/>
    </row>
    <row r="40" spans="2:8" s="115" customFormat="1" ht="22.5" customHeight="1" x14ac:dyDescent="0.4">
      <c r="B40" s="575" t="s">
        <v>21</v>
      </c>
      <c r="C40" s="576" t="str">
        <f>+'Critères d''éligibilité socle'!C24</f>
        <v>L'opération est conforme aux champs d'intervention du FEDER définis à l'article 5 du règlement (UE) n°2021/1058.</v>
      </c>
      <c r="D40" s="577"/>
      <c r="E40" s="577"/>
      <c r="F40" s="577"/>
      <c r="G40" s="577"/>
      <c r="H40" s="578"/>
    </row>
    <row r="41" spans="2:8" s="115" customFormat="1" ht="18" x14ac:dyDescent="0.4">
      <c r="B41" s="575"/>
      <c r="C41" s="576" t="str">
        <f>+'Critères d''éligibilité socle'!C25</f>
        <v>L'opération est conforme aux exclusions du champs d'intervention du FEDER définies à l'article 7 du règlement (UE) n°2021/1058.</v>
      </c>
      <c r="D41" s="577"/>
      <c r="E41" s="577"/>
      <c r="F41" s="577"/>
      <c r="G41" s="577"/>
      <c r="H41" s="578"/>
    </row>
    <row r="42" spans="2:8" s="115" customFormat="1" ht="18" x14ac:dyDescent="0.4">
      <c r="B42" s="293" t="s">
        <v>24</v>
      </c>
      <c r="C42" s="576" t="str">
        <f>+'Critères d''éligibilité socle'!C26</f>
        <v xml:space="preserve">L'opération est conforme aux champs d'intervention du FSE+ définis aux articles 16 et 22 du règlement (UE) n°2021/1057 </v>
      </c>
      <c r="D42" s="577"/>
      <c r="E42" s="577"/>
      <c r="F42" s="577"/>
      <c r="G42" s="577"/>
      <c r="H42" s="578"/>
    </row>
    <row r="43" spans="2:8" s="115" customFormat="1" ht="18.5" thickBot="1" x14ac:dyDescent="0.45">
      <c r="B43" s="294" t="s">
        <v>26</v>
      </c>
      <c r="C43" s="581" t="str">
        <f>+'Critères d''éligibilité socle'!C27</f>
        <v>L'opération est conforme aux règles définies au niveau national par le décret n°2022-608 du 21 avril 2022 fixant les règles nationales d’éligibilité des dépenses.</v>
      </c>
      <c r="D43" s="582"/>
      <c r="E43" s="582"/>
      <c r="F43" s="582"/>
      <c r="G43" s="582"/>
      <c r="H43" s="583"/>
    </row>
    <row r="44" spans="2:8" s="115" customFormat="1" ht="18" x14ac:dyDescent="0.4">
      <c r="B44" s="220"/>
      <c r="C44" s="221"/>
    </row>
    <row r="45" spans="2:8" ht="26" x14ac:dyDescent="0.6">
      <c r="B45" s="408" t="s">
        <v>125</v>
      </c>
      <c r="C45" s="409"/>
      <c r="D45" s="411"/>
      <c r="E45" s="411"/>
      <c r="F45" s="6"/>
      <c r="G45" s="3"/>
      <c r="H45" s="3"/>
    </row>
    <row r="46" spans="2:8" s="34" customFormat="1" ht="53.15" customHeight="1" x14ac:dyDescent="0.35">
      <c r="B46" s="807" t="s">
        <v>375</v>
      </c>
      <c r="C46" s="827" t="s">
        <v>236</v>
      </c>
      <c r="D46" s="830" t="s">
        <v>439</v>
      </c>
      <c r="E46" s="831"/>
      <c r="F46" s="831"/>
      <c r="G46" s="831"/>
      <c r="H46" s="832"/>
    </row>
    <row r="47" spans="2:8" s="34" customFormat="1" ht="39" customHeight="1" x14ac:dyDescent="0.35">
      <c r="B47" s="808"/>
      <c r="C47" s="828"/>
      <c r="D47" s="833" t="s">
        <v>377</v>
      </c>
      <c r="E47" s="834"/>
      <c r="F47" s="834"/>
      <c r="G47" s="834"/>
      <c r="H47" s="835"/>
    </row>
    <row r="48" spans="2:8" s="34" customFormat="1" ht="39" customHeight="1" x14ac:dyDescent="0.35">
      <c r="B48" s="808"/>
      <c r="C48" s="828"/>
      <c r="D48" s="833" t="s">
        <v>378</v>
      </c>
      <c r="E48" s="834"/>
      <c r="F48" s="834"/>
      <c r="G48" s="834"/>
      <c r="H48" s="835"/>
    </row>
    <row r="49" spans="2:9" s="34" customFormat="1" ht="39" customHeight="1" x14ac:dyDescent="0.35">
      <c r="B49" s="808"/>
      <c r="C49" s="828"/>
      <c r="D49" s="833" t="s">
        <v>376</v>
      </c>
      <c r="E49" s="834"/>
      <c r="F49" s="834"/>
      <c r="G49" s="834"/>
      <c r="H49" s="835"/>
    </row>
    <row r="50" spans="2:9" s="34" customFormat="1" ht="61" customHeight="1" x14ac:dyDescent="0.35">
      <c r="B50" s="808"/>
      <c r="C50" s="828"/>
      <c r="D50" s="833" t="s">
        <v>401</v>
      </c>
      <c r="E50" s="834"/>
      <c r="F50" s="834"/>
      <c r="G50" s="834"/>
      <c r="H50" s="835"/>
    </row>
    <row r="51" spans="2:9" s="34" customFormat="1" ht="32.15" customHeight="1" x14ac:dyDescent="0.35">
      <c r="B51" s="808"/>
      <c r="C51" s="828"/>
      <c r="D51" s="812" t="s">
        <v>380</v>
      </c>
      <c r="E51" s="813"/>
      <c r="F51" s="813"/>
      <c r="G51" s="813"/>
      <c r="H51" s="814"/>
      <c r="I51" s="377"/>
    </row>
    <row r="52" spans="2:9" s="34" customFormat="1" ht="34" customHeight="1" x14ac:dyDescent="0.35">
      <c r="B52" s="808"/>
      <c r="C52" s="828"/>
      <c r="D52" s="812" t="s">
        <v>440</v>
      </c>
      <c r="E52" s="813"/>
      <c r="F52" s="813"/>
      <c r="G52" s="813"/>
      <c r="H52" s="814"/>
    </row>
    <row r="53" spans="2:9" s="34" customFormat="1" ht="79.5" customHeight="1" x14ac:dyDescent="0.35">
      <c r="B53" s="808"/>
      <c r="C53" s="828"/>
      <c r="D53" s="815" t="s">
        <v>382</v>
      </c>
      <c r="E53" s="816"/>
      <c r="F53" s="816"/>
      <c r="G53" s="816"/>
      <c r="H53" s="817"/>
    </row>
    <row r="54" spans="2:9" s="34" customFormat="1" ht="79.5" customHeight="1" x14ac:dyDescent="0.35">
      <c r="B54" s="808"/>
      <c r="C54" s="828"/>
      <c r="D54" s="836" t="s">
        <v>383</v>
      </c>
      <c r="E54" s="837"/>
      <c r="F54" s="837"/>
      <c r="G54" s="837"/>
      <c r="H54" s="838"/>
    </row>
    <row r="55" spans="2:9" s="34" customFormat="1" ht="46" customHeight="1" x14ac:dyDescent="0.35">
      <c r="B55" s="808"/>
      <c r="C55" s="829"/>
      <c r="D55" s="818" t="s">
        <v>433</v>
      </c>
      <c r="E55" s="819"/>
      <c r="F55" s="819"/>
      <c r="G55" s="819"/>
      <c r="H55" s="820"/>
    </row>
    <row r="56" spans="2:9" s="34" customFormat="1" ht="45" customHeight="1" thickBot="1" x14ac:dyDescent="0.4">
      <c r="B56" s="808"/>
      <c r="C56" s="424" t="s">
        <v>441</v>
      </c>
      <c r="D56" s="821" t="s">
        <v>442</v>
      </c>
      <c r="E56" s="822"/>
      <c r="F56" s="822"/>
      <c r="G56" s="822"/>
      <c r="H56" s="823"/>
    </row>
    <row r="57" spans="2:9" s="34" customFormat="1" ht="36" customHeight="1" thickBot="1" x14ac:dyDescent="0.4">
      <c r="B57" s="808"/>
      <c r="C57" s="810" t="s">
        <v>443</v>
      </c>
      <c r="D57" s="824" t="s">
        <v>444</v>
      </c>
      <c r="E57" s="825"/>
      <c r="F57" s="825"/>
      <c r="G57" s="825"/>
      <c r="H57" s="826"/>
    </row>
    <row r="58" spans="2:9" s="34" customFormat="1" ht="43" customHeight="1" thickBot="1" x14ac:dyDescent="0.4">
      <c r="B58" s="809"/>
      <c r="C58" s="811"/>
      <c r="D58" s="839" t="s">
        <v>434</v>
      </c>
      <c r="E58" s="840"/>
      <c r="F58" s="840"/>
      <c r="G58" s="840"/>
      <c r="H58" s="841"/>
    </row>
    <row r="60" spans="2:9" hidden="1" x14ac:dyDescent="0.35"/>
    <row r="61" spans="2:9" hidden="1" x14ac:dyDescent="0.35"/>
    <row r="62" spans="2:9" hidden="1" x14ac:dyDescent="0.35"/>
    <row r="63" spans="2:9" hidden="1" x14ac:dyDescent="0.35"/>
    <row r="64" spans="2:9" hidden="1" x14ac:dyDescent="0.35"/>
    <row r="65" spans="1:10" hidden="1" x14ac:dyDescent="0.35"/>
    <row r="66" spans="1:10" hidden="1" x14ac:dyDescent="0.35"/>
    <row r="67" spans="1:10" hidden="1" x14ac:dyDescent="0.35"/>
    <row r="68" spans="1:10" hidden="1" x14ac:dyDescent="0.35"/>
    <row r="69" spans="1:10" hidden="1" x14ac:dyDescent="0.35"/>
    <row r="70" spans="1:10" hidden="1" x14ac:dyDescent="0.35"/>
    <row r="71" spans="1:10" hidden="1" x14ac:dyDescent="0.35"/>
    <row r="72" spans="1:10" hidden="1" x14ac:dyDescent="0.35"/>
    <row r="73" spans="1:10" hidden="1" x14ac:dyDescent="0.35"/>
    <row r="74" spans="1:10" ht="26" hidden="1" x14ac:dyDescent="0.6">
      <c r="B74" s="78"/>
      <c r="C74" s="13"/>
    </row>
    <row r="75" spans="1:10" s="115" customFormat="1" ht="26.25" customHeight="1" x14ac:dyDescent="0.45">
      <c r="A75" s="133"/>
      <c r="B75" s="387" t="s">
        <v>251</v>
      </c>
    </row>
    <row r="76" spans="1:10" s="115" customFormat="1" ht="20.5" x14ac:dyDescent="0.45">
      <c r="A76" s="133"/>
      <c r="B76" s="412"/>
    </row>
    <row r="77" spans="1:10" s="115" customFormat="1" ht="20.5" x14ac:dyDescent="0.45">
      <c r="A77" s="133"/>
      <c r="B77" s="387" t="s">
        <v>134</v>
      </c>
    </row>
    <row r="78" spans="1:10" s="115" customFormat="1" ht="18" x14ac:dyDescent="0.4">
      <c r="B78" s="219"/>
    </row>
    <row r="79" spans="1:10" s="115" customFormat="1" ht="18" x14ac:dyDescent="0.4">
      <c r="A79" s="115" t="s">
        <v>29</v>
      </c>
      <c r="B79" s="119"/>
      <c r="C79" s="432" t="s">
        <v>135</v>
      </c>
      <c r="D79" s="432" t="s">
        <v>31</v>
      </c>
      <c r="E79" s="432" t="s">
        <v>141</v>
      </c>
      <c r="F79" s="432" t="s">
        <v>33</v>
      </c>
      <c r="G79" s="436" t="s">
        <v>34</v>
      </c>
      <c r="H79" s="432" t="s">
        <v>368</v>
      </c>
      <c r="J79" s="135"/>
    </row>
    <row r="80" spans="1:10" s="115" customFormat="1" ht="18" x14ac:dyDescent="0.4">
      <c r="B80" s="120"/>
      <c r="C80" s="433"/>
      <c r="D80" s="433"/>
      <c r="E80" s="433"/>
      <c r="F80" s="433"/>
      <c r="G80" s="437"/>
      <c r="H80" s="433"/>
      <c r="J80" s="135"/>
    </row>
    <row r="81" spans="2:11" s="115" customFormat="1" ht="72" x14ac:dyDescent="0.4">
      <c r="B81" s="113" t="str">
        <f>+'critères transversaux'!B6</f>
        <v xml:space="preserve">Cohérence générale </v>
      </c>
      <c r="C81" s="121" t="str">
        <f>+'critères transversaux'!C6</f>
        <v>Le projet présente une bonne logique globale au niveau de sa stratégie, de ses objectifs, de ses moyens et de ses résultats. Par ailleurs, sa mise en œuvre  et le montage proposé sont simples, réalistes.</v>
      </c>
      <c r="D81" s="122">
        <f>+'critères transversaux'!D6</f>
        <v>0</v>
      </c>
      <c r="E81" s="122">
        <f>+'critères transversaux'!E6</f>
        <v>4</v>
      </c>
      <c r="F81" s="122">
        <f>+'critères transversaux'!F6</f>
        <v>0</v>
      </c>
      <c r="G81" s="122" t="s">
        <v>38</v>
      </c>
      <c r="H81" s="123"/>
      <c r="J81" s="135"/>
    </row>
    <row r="82" spans="2:11" s="115" customFormat="1" ht="54" x14ac:dyDescent="0.4">
      <c r="B82" s="434" t="str">
        <f>+'critères transversaux'!B7</f>
        <v>Caractère structurant</v>
      </c>
      <c r="C82" s="121" t="str">
        <f>+'critères transversaux'!C7</f>
        <v>Le projet contribue au développement régional durable et impacte positivement l’économie locale, génère un effet levier pour la croissance et l’emploi.</v>
      </c>
      <c r="D82" s="122">
        <f>+'critères transversaux'!D7</f>
        <v>0</v>
      </c>
      <c r="E82" s="122">
        <f>+'critères transversaux'!E7</f>
        <v>4</v>
      </c>
      <c r="F82" s="122">
        <f>+'critères transversaux'!F7</f>
        <v>0</v>
      </c>
      <c r="G82" s="122" t="s">
        <v>38</v>
      </c>
      <c r="H82" s="123"/>
      <c r="J82" s="135"/>
    </row>
    <row r="83" spans="2:11" s="115" customFormat="1" ht="126" x14ac:dyDescent="0.4">
      <c r="B83" s="435"/>
      <c r="C83"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3" s="122">
        <f>+'critères transversaux'!D8</f>
        <v>0</v>
      </c>
      <c r="E83" s="122">
        <f>+'critères transversaux'!E8</f>
        <v>5</v>
      </c>
      <c r="F83" s="122">
        <f>+'critères transversaux'!F8</f>
        <v>0</v>
      </c>
      <c r="G83" s="122" t="s">
        <v>38</v>
      </c>
      <c r="H83" s="123"/>
      <c r="J83" s="135"/>
    </row>
    <row r="84" spans="2:11" s="115" customFormat="1" ht="72" x14ac:dyDescent="0.4">
      <c r="B84" s="429" t="str">
        <f>+'critères transversaux'!B9</f>
        <v>Principe de développement durable</v>
      </c>
      <c r="C84"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4" s="122">
        <f>+'critères transversaux'!D9</f>
        <v>0</v>
      </c>
      <c r="E84" s="122">
        <f>+'critères transversaux'!E9</f>
        <v>3</v>
      </c>
      <c r="F84" s="122">
        <f>+'critères transversaux'!F9</f>
        <v>0</v>
      </c>
      <c r="G84" s="122"/>
      <c r="H84" s="123"/>
      <c r="J84" s="236"/>
    </row>
    <row r="85" spans="2:11" s="115" customFormat="1" ht="36" x14ac:dyDescent="0.4">
      <c r="B85" s="430"/>
      <c r="C85" s="121" t="str">
        <f>+'critères transversaux'!C10</f>
        <v>Le projet intègre une politique d'éco-communication et/ou d’éco-manifestation.</v>
      </c>
      <c r="D85" s="122">
        <f>+'critères transversaux'!D10</f>
        <v>0</v>
      </c>
      <c r="E85" s="122">
        <f>+'critères transversaux'!E10</f>
        <v>2</v>
      </c>
      <c r="F85" s="122">
        <f>+'critères transversaux'!F10</f>
        <v>0</v>
      </c>
      <c r="G85" s="122"/>
      <c r="H85" s="123"/>
      <c r="J85" s="236"/>
    </row>
    <row r="86" spans="2:11" s="115" customFormat="1" ht="126" x14ac:dyDescent="0.4">
      <c r="B86" s="430"/>
      <c r="C86"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6" s="122">
        <f>+'critères transversaux'!D11</f>
        <v>0</v>
      </c>
      <c r="E86" s="122">
        <f>+'critères transversaux'!E11</f>
        <v>2</v>
      </c>
      <c r="F86" s="122">
        <f>+'critères transversaux'!F11</f>
        <v>0</v>
      </c>
      <c r="G86" s="122"/>
      <c r="H86" s="123"/>
      <c r="J86" s="236"/>
    </row>
    <row r="87" spans="2:11" s="115" customFormat="1" ht="108" x14ac:dyDescent="0.4">
      <c r="B87" s="114" t="str">
        <f>+'critères transversaux'!B12</f>
        <v>Uniquement pour les projets prévoyant la création ou la réhabilitation d'infrastructures (FEDER)</v>
      </c>
      <c r="C87"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7" s="122">
        <f>+'critères transversaux'!D12</f>
        <v>0</v>
      </c>
      <c r="E87" s="122">
        <f>+'critères transversaux'!E12</f>
        <v>1</v>
      </c>
      <c r="F87" s="122">
        <f>+'critères transversaux'!F12</f>
        <v>0</v>
      </c>
      <c r="G87" s="122" t="s">
        <v>38</v>
      </c>
      <c r="H87" s="123"/>
      <c r="J87" s="236"/>
      <c r="K87" s="223"/>
    </row>
    <row r="88" spans="2:11" s="115" customFormat="1" ht="72" x14ac:dyDescent="0.4">
      <c r="B88" s="428" t="str">
        <f>+'critères transversaux'!B13</f>
        <v>Uniquement pour les projets prévoyant la conduite d'études (FEDER ou FSE)</v>
      </c>
      <c r="C88" s="121" t="str">
        <f>+'critères transversaux'!C13</f>
        <v>Les professionnels qui ont la charge de la conduite de l'étude apportent des garanties quant à la qualité du résultat de l'étude produite (profil et légitimité des consultants…) et/ou des dispositions sont prévues en ce sens.</v>
      </c>
      <c r="D88" s="122">
        <f>+'critères transversaux'!D13</f>
        <v>0</v>
      </c>
      <c r="E88" s="122">
        <f>+'critères transversaux'!E13</f>
        <v>3</v>
      </c>
      <c r="F88" s="122">
        <f>+'critères transversaux'!F13</f>
        <v>0</v>
      </c>
      <c r="G88" s="122" t="s">
        <v>38</v>
      </c>
      <c r="H88" s="123"/>
      <c r="J88" s="236"/>
    </row>
    <row r="89" spans="2:11" s="115" customFormat="1" ht="72" x14ac:dyDescent="0.4">
      <c r="B89" s="428"/>
      <c r="C89" s="121" t="str">
        <f>+'critères transversaux'!C14</f>
        <v>A son achèvement, l'étude produira des impacts concrets pour les territoires (les livrables sont-ils placés à disposition du public ? l'étude prévoit-elle la mise en place d'actions pilotes à son achèvement ?).</v>
      </c>
      <c r="D89" s="122">
        <f>+'critères transversaux'!D14</f>
        <v>0</v>
      </c>
      <c r="E89" s="122">
        <f>+'critères transversaux'!E14</f>
        <v>2</v>
      </c>
      <c r="F89" s="122">
        <f>+'critères transversaux'!F14</f>
        <v>0</v>
      </c>
      <c r="G89" s="122" t="s">
        <v>38</v>
      </c>
      <c r="H89" s="123"/>
      <c r="J89" s="236"/>
    </row>
    <row r="90" spans="2:11" s="115" customFormat="1" ht="18" x14ac:dyDescent="0.4">
      <c r="C90" s="124"/>
      <c r="D90" s="125"/>
      <c r="E90" s="125"/>
      <c r="F90" s="125"/>
      <c r="G90" s="125"/>
      <c r="H90" s="125"/>
      <c r="J90" s="135"/>
    </row>
    <row r="91" spans="2:11" s="115" customFormat="1" ht="18" x14ac:dyDescent="0.4">
      <c r="B91" s="434" t="str">
        <f>+'critères transversaux'!B16</f>
        <v>Total critères transversaux</v>
      </c>
      <c r="C91" s="265" t="str">
        <f>+'critères transversaux'!C16</f>
        <v>Sous-total FEDER sans études avec infrastructure</v>
      </c>
      <c r="D91" s="127" t="str">
        <f>+'critères transversaux'!D16</f>
        <v> </v>
      </c>
      <c r="E91" s="122">
        <f>+SUM(E81:E87)</f>
        <v>21</v>
      </c>
      <c r="F91" s="122">
        <f>+SUM(F81:F87)</f>
        <v>0</v>
      </c>
      <c r="G91" s="127" t="s">
        <v>38</v>
      </c>
      <c r="H91" s="127" t="s">
        <v>38</v>
      </c>
      <c r="J91" s="135"/>
    </row>
    <row r="92" spans="2:11" s="115" customFormat="1" ht="18" x14ac:dyDescent="0.4">
      <c r="B92" s="531"/>
      <c r="C92" s="265" t="str">
        <f>+'critères transversaux'!C17</f>
        <v>Sous total FEDER sans études sans infrastructure</v>
      </c>
      <c r="D92" s="127" t="str">
        <f>+'critères transversaux'!D17</f>
        <v> </v>
      </c>
      <c r="E92" s="122">
        <f>+E91-E87</f>
        <v>20</v>
      </c>
      <c r="F92" s="122">
        <f>+F91-F87</f>
        <v>0</v>
      </c>
      <c r="G92" s="127" t="s">
        <v>38</v>
      </c>
      <c r="H92" s="127" t="s">
        <v>38</v>
      </c>
      <c r="J92" s="135"/>
    </row>
    <row r="93" spans="2:11" s="115" customFormat="1" ht="18" x14ac:dyDescent="0.4">
      <c r="B93" s="531"/>
      <c r="C93" s="265" t="str">
        <f>+'critères transversaux'!C18</f>
        <v>Sous-total FEDER avec études sans infrastructure</v>
      </c>
      <c r="D93" s="252"/>
      <c r="E93" s="122">
        <f>+SUM(E81:E89)-E87</f>
        <v>25</v>
      </c>
      <c r="F93" s="122">
        <f>+SUM(F81:F89)-F87</f>
        <v>0</v>
      </c>
      <c r="G93" s="128"/>
      <c r="H93" s="128"/>
      <c r="J93" s="135"/>
    </row>
    <row r="94" spans="2:11" s="115" customFormat="1" ht="18" x14ac:dyDescent="0.4">
      <c r="B94" s="531"/>
      <c r="C94" s="265" t="str">
        <f>+'critères transversaux'!C19</f>
        <v>Sous total FEDER avec études avec infrastructures</v>
      </c>
      <c r="D94" s="266"/>
      <c r="E94" s="122">
        <f>+SUM(E81:E89)</f>
        <v>26</v>
      </c>
      <c r="F94" s="122">
        <f>+SUM(F81:F89)</f>
        <v>0</v>
      </c>
      <c r="G94" s="129"/>
      <c r="H94" s="129"/>
    </row>
    <row r="95" spans="2:11" s="115" customFormat="1" ht="18" x14ac:dyDescent="0.4">
      <c r="B95" s="531"/>
      <c r="C95" s="265" t="str">
        <f>+'critères transversaux'!C20</f>
        <v>Sous-total FSE+ sans études</v>
      </c>
      <c r="D95" s="266"/>
      <c r="E95" s="122">
        <f>+SUM(E81:E86)</f>
        <v>20</v>
      </c>
      <c r="F95" s="122">
        <f>+SUM(F81:F86)</f>
        <v>0</v>
      </c>
      <c r="G95" s="129"/>
      <c r="H95" s="129"/>
    </row>
    <row r="96" spans="2:11" s="115" customFormat="1" ht="18" x14ac:dyDescent="0.4">
      <c r="B96" s="435"/>
      <c r="C96" s="265" t="str">
        <f>+'critères transversaux'!C21</f>
        <v>Sous-total FSE+ avec études</v>
      </c>
      <c r="D96" s="266"/>
      <c r="E96" s="122">
        <f>+SUM(E81:E86)+E88+E89</f>
        <v>25</v>
      </c>
      <c r="F96" s="122">
        <f>+SUM(F81:F86)+F88+F89</f>
        <v>0</v>
      </c>
      <c r="G96" s="129"/>
      <c r="H96" s="129"/>
    </row>
    <row r="97" spans="2:16" s="115" customFormat="1" ht="18" x14ac:dyDescent="0.4">
      <c r="C97" s="204"/>
      <c r="E97" s="136"/>
      <c r="F97" s="136"/>
    </row>
    <row r="98" spans="2:16" ht="26" hidden="1" x14ac:dyDescent="0.6">
      <c r="B98" s="79"/>
      <c r="C98" s="13"/>
    </row>
    <row r="99" spans="2:16" ht="26" hidden="1" x14ac:dyDescent="0.6">
      <c r="B99" s="78"/>
      <c r="C99" s="13"/>
    </row>
    <row r="100" spans="2:16" ht="26" hidden="1" x14ac:dyDescent="0.6">
      <c r="B100" s="99"/>
      <c r="C100" s="13"/>
    </row>
    <row r="101" spans="2:16" ht="26" x14ac:dyDescent="0.6">
      <c r="B101" s="410" t="s">
        <v>391</v>
      </c>
      <c r="C101" s="40"/>
    </row>
    <row r="102" spans="2:16" ht="13.5" customHeight="1" thickBot="1" x14ac:dyDescent="0.4"/>
    <row r="103" spans="2:16" ht="31" x14ac:dyDescent="0.35">
      <c r="B103" s="771" t="s">
        <v>423</v>
      </c>
      <c r="C103" s="20" t="s">
        <v>140</v>
      </c>
      <c r="D103" s="21" t="s">
        <v>31</v>
      </c>
      <c r="E103" s="22" t="s">
        <v>141</v>
      </c>
      <c r="F103" s="20" t="s">
        <v>142</v>
      </c>
      <c r="G103" s="22" t="s">
        <v>71</v>
      </c>
      <c r="H103" s="23" t="s">
        <v>226</v>
      </c>
      <c r="M103" s="18"/>
      <c r="N103" s="17"/>
      <c r="O103" s="17"/>
      <c r="P103" s="17"/>
    </row>
    <row r="104" spans="2:16" ht="42" x14ac:dyDescent="0.35">
      <c r="B104" s="772"/>
      <c r="C104" s="90" t="s">
        <v>445</v>
      </c>
      <c r="D104" s="81"/>
      <c r="E104" s="383">
        <v>4</v>
      </c>
      <c r="F104" s="81">
        <f>D104*E104</f>
        <v>0</v>
      </c>
      <c r="G104" s="82"/>
      <c r="H104" s="83"/>
      <c r="M104" s="18"/>
      <c r="N104" s="17"/>
      <c r="O104" s="17"/>
      <c r="P104" s="17"/>
    </row>
    <row r="105" spans="2:16" ht="56" x14ac:dyDescent="0.35">
      <c r="B105" s="772"/>
      <c r="C105" s="101" t="s">
        <v>396</v>
      </c>
      <c r="D105" s="81"/>
      <c r="E105" s="383">
        <v>4</v>
      </c>
      <c r="F105" s="81">
        <f t="shared" ref="F105:F107" si="0">D105*E105</f>
        <v>0</v>
      </c>
      <c r="G105" s="82"/>
      <c r="H105" s="83"/>
      <c r="I105" s="91"/>
      <c r="M105" s="18"/>
      <c r="N105" s="17"/>
      <c r="O105" s="17"/>
      <c r="P105" s="17"/>
    </row>
    <row r="106" spans="2:16" ht="182" x14ac:dyDescent="0.35">
      <c r="B106" s="772"/>
      <c r="C106" s="101" t="s">
        <v>392</v>
      </c>
      <c r="D106" s="84"/>
      <c r="E106" s="384">
        <v>3</v>
      </c>
      <c r="F106" s="81">
        <f t="shared" si="0"/>
        <v>0</v>
      </c>
      <c r="G106" s="82"/>
      <c r="H106" s="83"/>
      <c r="I106" s="91"/>
      <c r="M106" s="18"/>
      <c r="N106" s="17"/>
      <c r="O106" s="17"/>
      <c r="P106" s="17"/>
    </row>
    <row r="107" spans="2:16" hidden="1" x14ac:dyDescent="0.35">
      <c r="B107" s="772"/>
      <c r="C107" s="90"/>
      <c r="D107" s="84"/>
      <c r="E107" s="384"/>
      <c r="F107" s="81">
        <f t="shared" si="0"/>
        <v>0</v>
      </c>
      <c r="G107" s="82"/>
      <c r="H107" s="83"/>
      <c r="M107" s="18"/>
      <c r="N107" s="17"/>
      <c r="O107" s="17"/>
      <c r="P107" s="17"/>
    </row>
    <row r="108" spans="2:16" ht="15" thickBot="1" x14ac:dyDescent="0.4">
      <c r="B108" s="773"/>
      <c r="C108" s="85" t="s">
        <v>78</v>
      </c>
      <c r="D108" s="86"/>
      <c r="E108" s="385"/>
      <c r="F108" s="87">
        <f>SUM(F104:F107)</f>
        <v>0</v>
      </c>
      <c r="G108" s="86"/>
      <c r="H108" s="88"/>
      <c r="M108" s="19"/>
      <c r="N108" s="17"/>
      <c r="O108" s="17"/>
      <c r="P108" s="17"/>
    </row>
    <row r="109" spans="2:16" ht="13.5" customHeight="1" x14ac:dyDescent="0.35">
      <c r="E109" s="59"/>
    </row>
    <row r="110" spans="2:16" ht="13.5" hidden="1" customHeight="1" x14ac:dyDescent="0.35"/>
    <row r="111" spans="2:16" ht="13.5" hidden="1" customHeight="1" x14ac:dyDescent="0.35"/>
    <row r="112" spans="2:16" s="115" customFormat="1" ht="23" x14ac:dyDescent="0.5">
      <c r="B112" s="247" t="s">
        <v>446</v>
      </c>
    </row>
    <row r="113" spans="2:10" s="298" customFormat="1" ht="23.5" hidden="1" thickBot="1" x14ac:dyDescent="0.55000000000000004">
      <c r="B113" s="247"/>
    </row>
    <row r="114" spans="2:10" s="115" customFormat="1" ht="42.75" hidden="1" customHeight="1" thickBot="1" x14ac:dyDescent="0.45">
      <c r="B114" s="137"/>
      <c r="C114" s="138" t="s">
        <v>69</v>
      </c>
      <c r="D114" s="169" t="s">
        <v>70</v>
      </c>
      <c r="E114" s="524" t="s">
        <v>71</v>
      </c>
      <c r="F114" s="525"/>
      <c r="G114" s="526"/>
      <c r="H114" s="140" t="s">
        <v>35</v>
      </c>
    </row>
    <row r="115" spans="2:10" s="115" customFormat="1" ht="18" hidden="1" x14ac:dyDescent="0.4">
      <c r="B115" s="579" t="s">
        <v>154</v>
      </c>
      <c r="C115" s="159" t="e">
        <f>+'critères bonus'!#REF!</f>
        <v>#REF!</v>
      </c>
      <c r="D115" s="142"/>
      <c r="E115" s="470"/>
      <c r="F115" s="471"/>
      <c r="G115" s="472"/>
      <c r="H115" s="143"/>
      <c r="I115" s="234"/>
      <c r="J115" s="234"/>
    </row>
    <row r="116" spans="2:10" s="115" customFormat="1" ht="67.5" hidden="1" customHeight="1" x14ac:dyDescent="0.4">
      <c r="B116" s="579"/>
      <c r="C116" s="160" t="e">
        <f>+'critères bonus'!#REF!</f>
        <v>#REF!</v>
      </c>
      <c r="D116" s="145"/>
      <c r="E116" s="522"/>
      <c r="F116" s="522"/>
      <c r="G116" s="522"/>
      <c r="H116" s="146"/>
      <c r="I116" s="234"/>
      <c r="J116" s="234"/>
    </row>
    <row r="117" spans="2:10" s="115" customFormat="1" ht="18" hidden="1" x14ac:dyDescent="0.4">
      <c r="B117" s="579"/>
      <c r="C117" s="160" t="e">
        <f>+'critères bonus'!#REF!</f>
        <v>#REF!</v>
      </c>
      <c r="D117" s="145"/>
      <c r="E117" s="522"/>
      <c r="F117" s="522"/>
      <c r="G117" s="522"/>
      <c r="H117" s="146"/>
      <c r="I117" s="234"/>
      <c r="J117" s="234"/>
    </row>
    <row r="118" spans="2:10" s="115" customFormat="1" ht="18.5" hidden="1" thickBot="1" x14ac:dyDescent="0.45">
      <c r="B118" s="579"/>
      <c r="C118" s="235" t="e">
        <f>+'critères bonus'!#REF!</f>
        <v>#REF!</v>
      </c>
      <c r="D118" s="148"/>
      <c r="E118" s="473"/>
      <c r="F118" s="473"/>
      <c r="G118" s="473"/>
      <c r="H118" s="149"/>
      <c r="I118" s="234"/>
      <c r="J118" s="234"/>
    </row>
    <row r="119" spans="2:10" s="115" customFormat="1" ht="18.5" hidden="1" thickBot="1" x14ac:dyDescent="0.45">
      <c r="B119" s="580"/>
      <c r="C119" s="150" t="s">
        <v>155</v>
      </c>
      <c r="D119" s="151">
        <f>+SUM(D115:D118)</f>
        <v>0</v>
      </c>
      <c r="E119" s="523"/>
      <c r="F119" s="523"/>
      <c r="G119" s="523"/>
      <c r="H119" s="152"/>
      <c r="I119" s="234"/>
      <c r="J119" s="234"/>
    </row>
    <row r="120" spans="2:10" s="115" customFormat="1" ht="18" hidden="1" x14ac:dyDescent="0.4">
      <c r="I120" s="234"/>
      <c r="J120" s="234"/>
    </row>
    <row r="121" spans="2:10" s="115" customFormat="1" ht="18.5" hidden="1" thickBot="1" x14ac:dyDescent="0.45">
      <c r="B121" s="153"/>
      <c r="C121" s="154"/>
      <c r="D121" s="136"/>
      <c r="I121" s="234"/>
      <c r="J121" s="234"/>
    </row>
    <row r="122" spans="2:10" s="115" customFormat="1" ht="42.75" hidden="1" customHeight="1" thickBot="1" x14ac:dyDescent="0.45">
      <c r="B122" s="155"/>
      <c r="C122" s="156" t="s">
        <v>156</v>
      </c>
      <c r="D122" s="169" t="s">
        <v>70</v>
      </c>
      <c r="E122" s="532" t="s">
        <v>71</v>
      </c>
      <c r="F122" s="532"/>
      <c r="G122" s="532"/>
      <c r="H122" s="158" t="s">
        <v>35</v>
      </c>
      <c r="I122" s="234"/>
      <c r="J122" s="234"/>
    </row>
    <row r="123" spans="2:10" s="115" customFormat="1" ht="18" hidden="1" x14ac:dyDescent="0.4">
      <c r="B123" s="557" t="s">
        <v>157</v>
      </c>
      <c r="C123" s="159" t="e">
        <f>+'critères bonus'!#REF!</f>
        <v>#REF!</v>
      </c>
      <c r="D123" s="142"/>
      <c r="E123" s="536"/>
      <c r="F123" s="536"/>
      <c r="G123" s="536"/>
      <c r="H123" s="143"/>
      <c r="I123" s="234"/>
      <c r="J123" s="124"/>
    </row>
    <row r="124" spans="2:10" s="115" customFormat="1" ht="18" hidden="1" x14ac:dyDescent="0.4">
      <c r="B124" s="558"/>
      <c r="C124" s="160" t="e">
        <f>+'critères bonus'!#REF!</f>
        <v>#REF!</v>
      </c>
      <c r="D124" s="145"/>
      <c r="E124" s="522"/>
      <c r="F124" s="522"/>
      <c r="G124" s="522"/>
      <c r="H124" s="146"/>
      <c r="I124" s="234"/>
      <c r="J124" s="234"/>
    </row>
    <row r="125" spans="2:10" s="115" customFormat="1" ht="18" hidden="1" x14ac:dyDescent="0.4">
      <c r="B125" s="558"/>
      <c r="C125" s="160" t="e">
        <f>+'critères bonus'!#REF!</f>
        <v>#REF!</v>
      </c>
      <c r="D125" s="145"/>
      <c r="E125" s="522"/>
      <c r="F125" s="522"/>
      <c r="G125" s="522"/>
      <c r="H125" s="146"/>
      <c r="I125" s="234"/>
      <c r="J125" s="234"/>
    </row>
    <row r="126" spans="2:10" s="115" customFormat="1" ht="18.5" hidden="1" thickBot="1" x14ac:dyDescent="0.45">
      <c r="B126" s="558"/>
      <c r="C126" s="161" t="e">
        <f>+'critères bonus'!#REF!</f>
        <v>#REF!</v>
      </c>
      <c r="D126" s="162"/>
      <c r="E126" s="537"/>
      <c r="F126" s="537"/>
      <c r="G126" s="537"/>
      <c r="H126" s="163"/>
      <c r="I126" s="234"/>
      <c r="J126" s="234"/>
    </row>
    <row r="127" spans="2:10" s="115" customFormat="1" ht="18.5" hidden="1" thickBot="1" x14ac:dyDescent="0.45">
      <c r="B127" s="559"/>
      <c r="C127" s="164" t="s">
        <v>399</v>
      </c>
      <c r="D127" s="165">
        <f>+SUM(D123:D126)</f>
        <v>0</v>
      </c>
      <c r="E127" s="538"/>
      <c r="F127" s="538"/>
      <c r="G127" s="538"/>
      <c r="H127" s="166"/>
      <c r="I127" s="234"/>
      <c r="J127" s="234"/>
    </row>
    <row r="128" spans="2:10" s="115" customFormat="1" ht="18.5" thickBot="1" x14ac:dyDescent="0.45">
      <c r="B128" s="153"/>
      <c r="C128" s="154"/>
      <c r="D128" s="136"/>
      <c r="I128" s="234"/>
      <c r="J128" s="234"/>
    </row>
    <row r="129" spans="2:11" s="115" customFormat="1" ht="42.75" customHeight="1" thickBot="1" x14ac:dyDescent="0.45">
      <c r="B129" s="167"/>
      <c r="C129" s="168" t="s">
        <v>69</v>
      </c>
      <c r="D129" s="169" t="s">
        <v>70</v>
      </c>
      <c r="E129" s="460" t="s">
        <v>71</v>
      </c>
      <c r="F129" s="460"/>
      <c r="G129" s="460"/>
      <c r="H129" s="170" t="s">
        <v>35</v>
      </c>
      <c r="I129" s="234"/>
      <c r="J129" s="234"/>
    </row>
    <row r="130" spans="2:11" s="115" customFormat="1" ht="90" x14ac:dyDescent="0.4">
      <c r="B130" s="554" t="s">
        <v>72</v>
      </c>
      <c r="C130"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30" s="171"/>
      <c r="E130" s="172"/>
      <c r="F130" s="173"/>
      <c r="G130" s="174"/>
      <c r="H130" s="175"/>
      <c r="I130" s="234"/>
      <c r="J130" s="301"/>
    </row>
    <row r="131" spans="2:11" s="115" customFormat="1" ht="126" x14ac:dyDescent="0.4">
      <c r="B131" s="555"/>
      <c r="C131"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31" s="176"/>
      <c r="E131" s="177"/>
      <c r="F131" s="178"/>
      <c r="G131" s="179"/>
      <c r="H131" s="180"/>
      <c r="I131" s="234"/>
      <c r="J131" s="301"/>
    </row>
    <row r="132" spans="2:11" s="115" customFormat="1" ht="144" x14ac:dyDescent="0.4">
      <c r="B132" s="555"/>
      <c r="C132" s="160" t="str">
        <f>+'critères bonus'!C11</f>
        <v>Le projet contribue de manière efficiente à la performance du programme. Il s'agit d'apprécier la proportionnalité entre la force contributrice du projet et la consommation de crédits européens. Cette notation s'effectue sur 2 points suivant les cas :
Cas 1 – écart substantiel : notation à 0
Cas 2 – écart significatif : notation à 1
Cas 3 – écart nul ou faible : notation à 2</v>
      </c>
      <c r="D132" s="181"/>
      <c r="E132" s="461"/>
      <c r="F132" s="462"/>
      <c r="G132" s="463"/>
      <c r="H132" s="182"/>
      <c r="I132" s="234"/>
    </row>
    <row r="133" spans="2:11" s="115" customFormat="1" ht="54.5" thickBot="1" x14ac:dyDescent="0.45">
      <c r="B133" s="555"/>
      <c r="C133" s="147" t="str">
        <f>+'critères bonus'!C12</f>
        <v>Le projet anticipe ses retombées économiques, sociales et environnementales (analyses, études). Cette notation s'effectue sur 1 point.</v>
      </c>
      <c r="D133" s="183"/>
      <c r="E133" s="464"/>
      <c r="F133" s="465"/>
      <c r="G133" s="466"/>
      <c r="H133" s="184"/>
      <c r="I133" s="238"/>
      <c r="J133" s="124"/>
      <c r="K133" s="234"/>
    </row>
    <row r="134" spans="2:11" s="115" customFormat="1" ht="18.5" thickBot="1" x14ac:dyDescent="0.45">
      <c r="B134" s="556"/>
      <c r="C134" s="185" t="s">
        <v>155</v>
      </c>
      <c r="D134" s="186">
        <f>+SUM(D130:D133)</f>
        <v>0</v>
      </c>
      <c r="E134" s="467"/>
      <c r="F134" s="467"/>
      <c r="G134" s="467"/>
      <c r="H134" s="187"/>
    </row>
    <row r="135" spans="2:11" s="115" customFormat="1" ht="18" hidden="1" x14ac:dyDescent="0.4">
      <c r="B135" s="219"/>
    </row>
    <row r="136" spans="2:11" ht="13.5" customHeight="1" x14ac:dyDescent="0.35"/>
    <row r="137" spans="2:11" s="115" customFormat="1" ht="18" hidden="1" x14ac:dyDescent="0.4">
      <c r="B137" s="219" t="s">
        <v>400</v>
      </c>
    </row>
    <row r="138" spans="2:11" s="115" customFormat="1" ht="18.5" hidden="1" thickBot="1" x14ac:dyDescent="0.45"/>
    <row r="139" spans="2:11" s="115" customFormat="1" ht="36" hidden="1" x14ac:dyDescent="0.4">
      <c r="B139" s="241"/>
      <c r="C139" s="274" t="s">
        <v>69</v>
      </c>
      <c r="D139" s="274" t="s">
        <v>163</v>
      </c>
      <c r="E139" s="592" t="s">
        <v>71</v>
      </c>
      <c r="F139" s="593"/>
      <c r="G139" s="594"/>
      <c r="H139" s="275" t="s">
        <v>368</v>
      </c>
    </row>
    <row r="140" spans="2:11" s="115" customFormat="1" ht="18" hidden="1" x14ac:dyDescent="0.4">
      <c r="B140" s="630" t="s">
        <v>423</v>
      </c>
      <c r="C140" s="278"/>
      <c r="D140" s="162"/>
      <c r="E140" s="244"/>
      <c r="F140" s="245"/>
      <c r="G140" s="246"/>
      <c r="H140" s="279"/>
      <c r="I140" s="273"/>
    </row>
    <row r="141" spans="2:11" s="115" customFormat="1" ht="18" hidden="1" x14ac:dyDescent="0.4">
      <c r="B141" s="630"/>
      <c r="C141" s="278"/>
      <c r="D141" s="162"/>
      <c r="E141" s="244"/>
      <c r="F141" s="245"/>
      <c r="G141" s="246"/>
      <c r="H141" s="279"/>
    </row>
    <row r="142" spans="2:11" s="115" customFormat="1" ht="18.5" hidden="1" thickBot="1" x14ac:dyDescent="0.45">
      <c r="B142" s="564"/>
      <c r="C142" s="280" t="s">
        <v>78</v>
      </c>
      <c r="D142" s="281">
        <f>+SUM(D140:D141)</f>
        <v>0</v>
      </c>
      <c r="E142" s="588"/>
      <c r="F142" s="588"/>
      <c r="G142" s="588"/>
      <c r="H142" s="282"/>
    </row>
    <row r="143" spans="2:11" s="115" customFormat="1" ht="35.25" hidden="1" customHeight="1" x14ac:dyDescent="0.4"/>
    <row r="144" spans="2:11" s="115" customFormat="1" ht="18" x14ac:dyDescent="0.4">
      <c r="B144" s="338" t="s">
        <v>79</v>
      </c>
      <c r="C144" s="362"/>
      <c r="D144" s="363"/>
    </row>
    <row r="145" spans="2:8" s="115" customFormat="1" ht="18" x14ac:dyDescent="0.4">
      <c r="B145" s="265" t="s">
        <v>56</v>
      </c>
      <c r="C145" s="129"/>
      <c r="D145" s="129"/>
      <c r="E145" s="354">
        <f>+F95</f>
        <v>0</v>
      </c>
    </row>
    <row r="146" spans="2:8" s="115" customFormat="1" ht="18" x14ac:dyDescent="0.4">
      <c r="B146" s="265" t="s">
        <v>57</v>
      </c>
      <c r="C146" s="129"/>
      <c r="D146" s="129"/>
      <c r="E146" s="354">
        <f>+F96</f>
        <v>0</v>
      </c>
    </row>
    <row r="147" spans="2:8" s="115" customFormat="1" ht="18" x14ac:dyDescent="0.4">
      <c r="B147" s="190" t="s">
        <v>80</v>
      </c>
      <c r="C147" s="191"/>
      <c r="D147" s="340"/>
      <c r="E147" s="128"/>
    </row>
    <row r="148" spans="2:8" s="115" customFormat="1" ht="18" x14ac:dyDescent="0.4">
      <c r="B148" s="338" t="s">
        <v>402</v>
      </c>
      <c r="C148" s="189"/>
      <c r="D148" s="339"/>
    </row>
    <row r="149" spans="2:8" s="115" customFormat="1" ht="18" x14ac:dyDescent="0.4">
      <c r="B149" s="265" t="s">
        <v>403</v>
      </c>
      <c r="C149" s="129"/>
      <c r="D149" s="129"/>
      <c r="E149" s="354">
        <f>+D119+D127+D134</f>
        <v>0</v>
      </c>
      <c r="F149" s="223"/>
      <c r="H149" s="135"/>
    </row>
    <row r="150" spans="2:8" s="115" customFormat="1" ht="18" x14ac:dyDescent="0.4">
      <c r="B150" s="265" t="s">
        <v>404</v>
      </c>
      <c r="C150" s="129"/>
      <c r="D150" s="129"/>
      <c r="E150" s="365">
        <f>+D142</f>
        <v>0</v>
      </c>
      <c r="H150" s="135"/>
    </row>
    <row r="151" spans="2:8" s="115" customFormat="1" ht="18" x14ac:dyDescent="0.4">
      <c r="B151" s="190" t="s">
        <v>405</v>
      </c>
      <c r="C151" s="192"/>
      <c r="D151" s="341"/>
      <c r="H151" s="135"/>
    </row>
    <row r="152" spans="2:8" s="115" customFormat="1" ht="18" x14ac:dyDescent="0.4">
      <c r="B152" s="364" t="s">
        <v>406</v>
      </c>
      <c r="C152" s="129"/>
      <c r="D152" s="129"/>
      <c r="E152" s="354">
        <f>+E145+E147+E149+E150</f>
        <v>0</v>
      </c>
    </row>
    <row r="153" spans="2:8" s="115" customFormat="1" ht="18" x14ac:dyDescent="0.4">
      <c r="B153" s="265" t="s">
        <v>407</v>
      </c>
      <c r="C153" s="129"/>
      <c r="D153" s="129"/>
      <c r="E153" s="354">
        <f>+E146+E147+E149+E150</f>
        <v>0</v>
      </c>
    </row>
    <row r="154" spans="2:8" s="115" customFormat="1" ht="18" x14ac:dyDescent="0.4">
      <c r="B154" s="190" t="s">
        <v>408</v>
      </c>
      <c r="C154" s="192"/>
      <c r="D154" s="341"/>
    </row>
    <row r="155" spans="2:8" s="115" customFormat="1" ht="18" x14ac:dyDescent="0.4">
      <c r="B155" s="364" t="s">
        <v>406</v>
      </c>
      <c r="C155" s="129"/>
      <c r="D155" s="129"/>
      <c r="E155" s="354">
        <f>+E145+E147</f>
        <v>0</v>
      </c>
    </row>
    <row r="156" spans="2:8" s="115" customFormat="1" ht="18" x14ac:dyDescent="0.4">
      <c r="B156" s="265" t="s">
        <v>407</v>
      </c>
      <c r="C156" s="129"/>
      <c r="D156" s="129"/>
      <c r="E156" s="354">
        <f>+E146+E147</f>
        <v>0</v>
      </c>
    </row>
    <row r="157" spans="2:8" s="115" customFormat="1" ht="18" x14ac:dyDescent="0.4"/>
    <row r="158" spans="2:8" s="115" customFormat="1" ht="54" x14ac:dyDescent="0.4">
      <c r="B158" s="193" t="s">
        <v>84</v>
      </c>
      <c r="C158" s="456" t="s">
        <v>85</v>
      </c>
      <c r="D158" s="457"/>
      <c r="E158" s="195" t="s">
        <v>86</v>
      </c>
    </row>
    <row r="159" spans="2:8" s="115" customFormat="1" ht="18" x14ac:dyDescent="0.4">
      <c r="B159" s="721" t="s">
        <v>87</v>
      </c>
      <c r="C159" s="438" t="s">
        <v>62</v>
      </c>
      <c r="D159" s="439"/>
      <c r="E159" s="129"/>
    </row>
    <row r="160" spans="2:8" s="115" customFormat="1" ht="18" x14ac:dyDescent="0.4">
      <c r="B160" s="722"/>
      <c r="C160" s="438" t="s">
        <v>63</v>
      </c>
      <c r="D160" s="439"/>
      <c r="E160" s="129"/>
    </row>
    <row r="161" spans="2:8" s="115" customFormat="1" ht="18" x14ac:dyDescent="0.4">
      <c r="B161" s="721" t="s">
        <v>92</v>
      </c>
      <c r="C161" s="438" t="s">
        <v>64</v>
      </c>
      <c r="D161" s="439"/>
      <c r="E161" s="129"/>
    </row>
    <row r="162" spans="2:8" s="115" customFormat="1" ht="18" x14ac:dyDescent="0.4">
      <c r="B162" s="722"/>
      <c r="C162" s="438" t="s">
        <v>65</v>
      </c>
      <c r="D162" s="439"/>
      <c r="E162" s="129"/>
    </row>
    <row r="163" spans="2:8" s="115" customFormat="1" ht="18" x14ac:dyDescent="0.4">
      <c r="B163" s="721" t="s">
        <v>97</v>
      </c>
      <c r="C163" s="438" t="s">
        <v>66</v>
      </c>
      <c r="D163" s="439"/>
      <c r="E163" s="129"/>
    </row>
    <row r="164" spans="2:8" s="115" customFormat="1" ht="18" x14ac:dyDescent="0.4">
      <c r="B164" s="722"/>
      <c r="C164" s="438" t="s">
        <v>67</v>
      </c>
      <c r="D164" s="439"/>
      <c r="E164" s="129"/>
    </row>
    <row r="165" spans="2:8" s="115" customFormat="1" ht="18" x14ac:dyDescent="0.4">
      <c r="H165" s="135"/>
    </row>
    <row r="166" spans="2:8" s="115" customFormat="1" ht="18" x14ac:dyDescent="0.4">
      <c r="C166" s="204"/>
      <c r="D166" s="136"/>
      <c r="E166" s="136"/>
      <c r="F166" s="136"/>
    </row>
    <row r="167" spans="2:8" s="115" customFormat="1" ht="18" x14ac:dyDescent="0.4">
      <c r="B167" s="724" t="s">
        <v>102</v>
      </c>
      <c r="C167" s="547"/>
      <c r="D167" s="547"/>
      <c r="E167" s="547"/>
      <c r="F167" s="547"/>
      <c r="G167" s="547"/>
      <c r="H167" s="547"/>
    </row>
    <row r="168" spans="2:8" s="115" customFormat="1" ht="18" x14ac:dyDescent="0.4">
      <c r="B168" s="725"/>
      <c r="C168" s="547"/>
      <c r="D168" s="547"/>
      <c r="E168" s="547"/>
      <c r="F168" s="547"/>
      <c r="G168" s="547"/>
      <c r="H168" s="547"/>
    </row>
    <row r="169" spans="2:8" s="115" customFormat="1" ht="18" x14ac:dyDescent="0.4">
      <c r="B169" s="725"/>
      <c r="C169" s="547"/>
      <c r="D169" s="547"/>
      <c r="E169" s="547"/>
      <c r="F169" s="547"/>
      <c r="G169" s="547"/>
      <c r="H169" s="547"/>
    </row>
    <row r="170" spans="2:8" s="115" customFormat="1" ht="18" x14ac:dyDescent="0.4">
      <c r="B170" s="725"/>
      <c r="C170" s="547"/>
      <c r="D170" s="547"/>
      <c r="E170" s="547"/>
      <c r="F170" s="547"/>
      <c r="G170" s="547"/>
      <c r="H170" s="547"/>
    </row>
    <row r="171" spans="2:8" s="115" customFormat="1" ht="18" x14ac:dyDescent="0.4">
      <c r="B171" s="726"/>
      <c r="C171" s="547"/>
      <c r="D171" s="547"/>
      <c r="E171" s="547"/>
      <c r="F171" s="547"/>
      <c r="G171" s="547"/>
      <c r="H171" s="547"/>
    </row>
    <row r="172" spans="2:8" s="115" customFormat="1" ht="18" x14ac:dyDescent="0.4">
      <c r="C172" s="204"/>
      <c r="D172" s="136"/>
      <c r="E172" s="136"/>
      <c r="F172" s="136"/>
    </row>
    <row r="173" spans="2:8" s="115" customFormat="1" ht="18" x14ac:dyDescent="0.4">
      <c r="C173" s="204"/>
      <c r="D173" s="136"/>
      <c r="E173" s="136"/>
      <c r="F173" s="136"/>
    </row>
    <row r="174" spans="2:8" s="115" customFormat="1" ht="18" x14ac:dyDescent="0.4">
      <c r="B174" s="342" t="s">
        <v>103</v>
      </c>
      <c r="C174" s="542"/>
      <c r="D174" s="542"/>
      <c r="E174" s="542"/>
      <c r="F174" s="542"/>
      <c r="G174" s="542"/>
      <c r="H174" s="542"/>
    </row>
    <row r="175" spans="2:8" s="115" customFormat="1" ht="18" x14ac:dyDescent="0.4">
      <c r="B175" s="342" t="s">
        <v>104</v>
      </c>
      <c r="C175" s="542"/>
      <c r="D175" s="542"/>
      <c r="E175" s="542"/>
      <c r="F175" s="542"/>
      <c r="G175" s="542"/>
      <c r="H175" s="542"/>
    </row>
    <row r="176" spans="2:8" s="115" customFormat="1" ht="18" x14ac:dyDescent="0.4">
      <c r="B176" s="342" t="s">
        <v>105</v>
      </c>
      <c r="C176" s="542"/>
      <c r="D176" s="542"/>
      <c r="E176" s="542"/>
      <c r="F176" s="542"/>
      <c r="G176" s="542"/>
      <c r="H176" s="542"/>
    </row>
    <row r="177" spans="2:8" s="115" customFormat="1" ht="18" x14ac:dyDescent="0.4">
      <c r="B177" s="342" t="s">
        <v>106</v>
      </c>
      <c r="C177" s="542"/>
      <c r="D177" s="542"/>
      <c r="E177" s="542"/>
      <c r="F177" s="542"/>
      <c r="G177" s="542"/>
      <c r="H177" s="542"/>
    </row>
    <row r="178" spans="2:8" s="115" customFormat="1" ht="18" x14ac:dyDescent="0.4">
      <c r="B178" s="342" t="s">
        <v>107</v>
      </c>
      <c r="C178" s="542"/>
      <c r="D178" s="542"/>
      <c r="E178" s="542"/>
      <c r="F178" s="542"/>
      <c r="G178" s="542"/>
      <c r="H178" s="542"/>
    </row>
    <row r="179" spans="2:8" s="115" customFormat="1" ht="18" x14ac:dyDescent="0.4">
      <c r="B179" s="342" t="s">
        <v>108</v>
      </c>
      <c r="C179" s="542"/>
      <c r="D179" s="542"/>
      <c r="E179" s="542"/>
      <c r="F179" s="542"/>
      <c r="G179" s="542"/>
      <c r="H179" s="542"/>
    </row>
    <row r="180" spans="2:8" s="115" customFormat="1" ht="18" x14ac:dyDescent="0.4">
      <c r="B180" s="343" t="s">
        <v>109</v>
      </c>
      <c r="C180" s="543" t="s">
        <v>110</v>
      </c>
      <c r="D180" s="543"/>
      <c r="E180" s="543"/>
      <c r="F180" s="543"/>
      <c r="G180" s="543"/>
      <c r="H180" s="543"/>
    </row>
    <row r="181" spans="2:8" s="115" customFormat="1" ht="18" x14ac:dyDescent="0.4">
      <c r="B181" s="342" t="s">
        <v>111</v>
      </c>
      <c r="C181" s="542"/>
      <c r="D181" s="542"/>
      <c r="E181" s="542"/>
      <c r="F181" s="542"/>
      <c r="G181" s="542"/>
      <c r="H181" s="542"/>
    </row>
    <row r="182" spans="2:8" s="115" customFormat="1" ht="18" x14ac:dyDescent="0.4"/>
  </sheetData>
  <mergeCells count="109">
    <mergeCell ref="C177:H177"/>
    <mergeCell ref="C178:H178"/>
    <mergeCell ref="C179:H179"/>
    <mergeCell ref="C180:H180"/>
    <mergeCell ref="C181:H181"/>
    <mergeCell ref="B167:B171"/>
    <mergeCell ref="C167:H171"/>
    <mergeCell ref="C174:H174"/>
    <mergeCell ref="C175:H175"/>
    <mergeCell ref="C176:H176"/>
    <mergeCell ref="B161:B162"/>
    <mergeCell ref="C161:D161"/>
    <mergeCell ref="C162:D162"/>
    <mergeCell ref="B163:B164"/>
    <mergeCell ref="C163:D163"/>
    <mergeCell ref="C164:D164"/>
    <mergeCell ref="E139:G139"/>
    <mergeCell ref="B140:B142"/>
    <mergeCell ref="E142:G142"/>
    <mergeCell ref="C158:D158"/>
    <mergeCell ref="B159:B160"/>
    <mergeCell ref="C159:D159"/>
    <mergeCell ref="C160:D160"/>
    <mergeCell ref="E129:G129"/>
    <mergeCell ref="B130:B134"/>
    <mergeCell ref="E132:G132"/>
    <mergeCell ref="E133:G133"/>
    <mergeCell ref="E134:G134"/>
    <mergeCell ref="E122:G122"/>
    <mergeCell ref="B123:B127"/>
    <mergeCell ref="E123:G123"/>
    <mergeCell ref="E124:G124"/>
    <mergeCell ref="E125:G125"/>
    <mergeCell ref="E126:G126"/>
    <mergeCell ref="E127:G127"/>
    <mergeCell ref="B115:B119"/>
    <mergeCell ref="E115:G115"/>
    <mergeCell ref="E116:G116"/>
    <mergeCell ref="E117:G117"/>
    <mergeCell ref="E118:G118"/>
    <mergeCell ref="E119:G119"/>
    <mergeCell ref="B82:B83"/>
    <mergeCell ref="B84:B86"/>
    <mergeCell ref="B88:B89"/>
    <mergeCell ref="B91:B96"/>
    <mergeCell ref="E114:G114"/>
    <mergeCell ref="B103:B108"/>
    <mergeCell ref="C42:H42"/>
    <mergeCell ref="C43:H43"/>
    <mergeCell ref="C79:C80"/>
    <mergeCell ref="D79:D80"/>
    <mergeCell ref="E79:E80"/>
    <mergeCell ref="F79:F80"/>
    <mergeCell ref="G79:G80"/>
    <mergeCell ref="H79:H80"/>
    <mergeCell ref="C36:H36"/>
    <mergeCell ref="C37:H37"/>
    <mergeCell ref="C38:H38"/>
    <mergeCell ref="C39:H39"/>
    <mergeCell ref="D58:H58"/>
    <mergeCell ref="B40:B41"/>
    <mergeCell ref="C40:H40"/>
    <mergeCell ref="C41:H41"/>
    <mergeCell ref="B21:B39"/>
    <mergeCell ref="C21:H21"/>
    <mergeCell ref="C22:H22"/>
    <mergeCell ref="C23:H23"/>
    <mergeCell ref="C24:H24"/>
    <mergeCell ref="C25:H25"/>
    <mergeCell ref="C26:H26"/>
    <mergeCell ref="C27:H27"/>
    <mergeCell ref="C28:H28"/>
    <mergeCell ref="C29:H29"/>
    <mergeCell ref="C30:H30"/>
    <mergeCell ref="C31:H31"/>
    <mergeCell ref="C32:H32"/>
    <mergeCell ref="C33:H33"/>
    <mergeCell ref="C34:H34"/>
    <mergeCell ref="C35:H35"/>
    <mergeCell ref="A2:H2"/>
    <mergeCell ref="A4:B4"/>
    <mergeCell ref="C4:H4"/>
    <mergeCell ref="A5:B5"/>
    <mergeCell ref="C5:H5"/>
    <mergeCell ref="A6:B6"/>
    <mergeCell ref="C6:H6"/>
    <mergeCell ref="B11:H11"/>
    <mergeCell ref="A13:H14"/>
    <mergeCell ref="A7:B7"/>
    <mergeCell ref="C7:H7"/>
    <mergeCell ref="A8:B8"/>
    <mergeCell ref="C8:H8"/>
    <mergeCell ref="A9:B9"/>
    <mergeCell ref="C9:H9"/>
    <mergeCell ref="B46:B58"/>
    <mergeCell ref="C57:C58"/>
    <mergeCell ref="D52:H52"/>
    <mergeCell ref="D53:H53"/>
    <mergeCell ref="D55:H55"/>
    <mergeCell ref="D56:H56"/>
    <mergeCell ref="D57:H57"/>
    <mergeCell ref="C46:C55"/>
    <mergeCell ref="D46:H46"/>
    <mergeCell ref="D47:H47"/>
    <mergeCell ref="D48:H48"/>
    <mergeCell ref="D49:H49"/>
    <mergeCell ref="D50:H50"/>
    <mergeCell ref="D51:H51"/>
    <mergeCell ref="D54:H5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9C88-B287-4FFA-A192-4CB9A19B9F1B}">
  <sheetPr>
    <tabColor rgb="FF002060"/>
  </sheetPr>
  <dimension ref="A2:K50"/>
  <sheetViews>
    <sheetView showGridLines="0" zoomScale="55" zoomScaleNormal="55" workbookViewId="0">
      <selection activeCell="D42" sqref="D42"/>
    </sheetView>
  </sheetViews>
  <sheetFormatPr baseColWidth="10" defaultColWidth="11.453125" defaultRowHeight="21" x14ac:dyDescent="0.5"/>
  <cols>
    <col min="1" max="1" width="6.453125" customWidth="1"/>
    <col min="2" max="2" width="42.1796875" style="134" customWidth="1"/>
    <col min="3" max="3" width="99" customWidth="1"/>
    <col min="4" max="4" width="25.7265625" customWidth="1"/>
    <col min="5" max="5" width="30.81640625" customWidth="1"/>
    <col min="6" max="6" width="17" customWidth="1"/>
    <col min="7" max="7" width="22.7265625" customWidth="1"/>
    <col min="8" max="8" width="27.54296875" customWidth="1"/>
    <col min="9" max="9" width="9.26953125"/>
    <col min="10" max="10" width="108.453125" customWidth="1"/>
    <col min="11" max="11" width="21.7265625" customWidth="1"/>
    <col min="12" max="12" width="9.26953125"/>
    <col min="13" max="13" width="65" customWidth="1"/>
  </cols>
  <sheetData>
    <row r="2" spans="1:11" ht="23" x14ac:dyDescent="0.35">
      <c r="A2" s="431" t="s">
        <v>28</v>
      </c>
      <c r="B2" s="431"/>
      <c r="C2" s="431"/>
      <c r="D2" s="431"/>
      <c r="E2" s="431"/>
      <c r="F2" s="431"/>
      <c r="G2" s="431"/>
      <c r="H2" s="431"/>
    </row>
    <row r="3" spans="1:11" ht="20.5" x14ac:dyDescent="0.45">
      <c r="A3" s="115"/>
      <c r="B3" s="130"/>
      <c r="C3" s="116"/>
      <c r="D3" s="117"/>
      <c r="E3" s="117"/>
      <c r="F3" s="117"/>
      <c r="G3" s="118"/>
      <c r="H3" s="118"/>
      <c r="J3" s="59"/>
    </row>
    <row r="4" spans="1:11" ht="20.5" x14ac:dyDescent="0.45">
      <c r="A4" s="115" t="s">
        <v>29</v>
      </c>
      <c r="B4" s="131"/>
      <c r="C4" s="432" t="s">
        <v>30</v>
      </c>
      <c r="D4" s="432" t="s">
        <v>31</v>
      </c>
      <c r="E4" s="432" t="s">
        <v>32</v>
      </c>
      <c r="F4" s="432" t="s">
        <v>33</v>
      </c>
      <c r="G4" s="436" t="s">
        <v>34</v>
      </c>
      <c r="H4" s="432" t="s">
        <v>35</v>
      </c>
      <c r="J4" s="1"/>
    </row>
    <row r="5" spans="1:11" ht="20.5" x14ac:dyDescent="0.45">
      <c r="A5" s="115"/>
      <c r="B5" s="132"/>
      <c r="C5" s="433"/>
      <c r="D5" s="433"/>
      <c r="E5" s="433"/>
      <c r="F5" s="433"/>
      <c r="G5" s="437"/>
      <c r="H5" s="433"/>
      <c r="J5" s="29"/>
    </row>
    <row r="6" spans="1:11" ht="54" x14ac:dyDescent="0.4">
      <c r="A6" s="115"/>
      <c r="B6" s="113" t="s">
        <v>36</v>
      </c>
      <c r="C6" s="121" t="s">
        <v>37</v>
      </c>
      <c r="D6" s="122"/>
      <c r="E6" s="122">
        <v>4</v>
      </c>
      <c r="F6" s="122">
        <f>+E6*D6</f>
        <v>0</v>
      </c>
      <c r="G6" s="122" t="s">
        <v>38</v>
      </c>
      <c r="H6" s="123"/>
      <c r="J6" s="97"/>
    </row>
    <row r="7" spans="1:11" ht="36" x14ac:dyDescent="0.4">
      <c r="A7" s="115"/>
      <c r="B7" s="434" t="s">
        <v>39</v>
      </c>
      <c r="C7" s="121" t="s">
        <v>40</v>
      </c>
      <c r="D7" s="122"/>
      <c r="E7" s="122">
        <v>4</v>
      </c>
      <c r="F7" s="122">
        <f t="shared" ref="F7:F14" si="0">+E7*D7</f>
        <v>0</v>
      </c>
      <c r="G7" s="122" t="s">
        <v>38</v>
      </c>
      <c r="H7" s="123"/>
      <c r="J7" s="98"/>
    </row>
    <row r="8" spans="1:11" ht="72" x14ac:dyDescent="0.4">
      <c r="A8" s="115"/>
      <c r="B8" s="435"/>
      <c r="C8" s="121" t="s">
        <v>41</v>
      </c>
      <c r="D8" s="122"/>
      <c r="E8" s="122">
        <v>5</v>
      </c>
      <c r="F8" s="122">
        <f t="shared" si="0"/>
        <v>0</v>
      </c>
      <c r="G8" s="122" t="s">
        <v>38</v>
      </c>
      <c r="H8" s="123"/>
      <c r="J8" s="69"/>
    </row>
    <row r="9" spans="1:11" ht="54" x14ac:dyDescent="0.4">
      <c r="A9" s="115"/>
      <c r="B9" s="429" t="s">
        <v>42</v>
      </c>
      <c r="C9" s="121" t="s">
        <v>43</v>
      </c>
      <c r="D9" s="122"/>
      <c r="E9" s="122">
        <v>3</v>
      </c>
      <c r="F9" s="122">
        <f t="shared" si="0"/>
        <v>0</v>
      </c>
      <c r="G9" s="122"/>
      <c r="H9" s="123"/>
      <c r="J9" s="70"/>
    </row>
    <row r="10" spans="1:11" ht="18" x14ac:dyDescent="0.4">
      <c r="A10" s="115"/>
      <c r="B10" s="430"/>
      <c r="C10" s="121" t="s">
        <v>44</v>
      </c>
      <c r="D10" s="122"/>
      <c r="E10" s="122">
        <v>2</v>
      </c>
      <c r="F10" s="122">
        <f t="shared" si="0"/>
        <v>0</v>
      </c>
      <c r="G10" s="122"/>
      <c r="H10" s="123"/>
      <c r="J10" s="31"/>
    </row>
    <row r="11" spans="1:11" ht="72" x14ac:dyDescent="0.4">
      <c r="A11" s="115"/>
      <c r="B11" s="430"/>
      <c r="C11" s="121" t="s">
        <v>45</v>
      </c>
      <c r="D11" s="122"/>
      <c r="E11" s="122">
        <v>2</v>
      </c>
      <c r="F11" s="122">
        <f t="shared" si="0"/>
        <v>0</v>
      </c>
      <c r="G11" s="122"/>
      <c r="H11" s="123"/>
      <c r="J11" s="31"/>
    </row>
    <row r="12" spans="1:11" ht="82" x14ac:dyDescent="0.4">
      <c r="A12" s="115"/>
      <c r="B12" s="114" t="s">
        <v>46</v>
      </c>
      <c r="C12" s="121" t="s">
        <v>47</v>
      </c>
      <c r="D12" s="122"/>
      <c r="E12" s="122">
        <v>1</v>
      </c>
      <c r="F12" s="122">
        <f t="shared" si="0"/>
        <v>0</v>
      </c>
      <c r="G12" s="122" t="s">
        <v>38</v>
      </c>
      <c r="H12" s="123"/>
      <c r="J12" s="95"/>
      <c r="K12" s="32"/>
    </row>
    <row r="13" spans="1:11" ht="54" x14ac:dyDescent="0.4">
      <c r="A13" s="115"/>
      <c r="B13" s="428" t="s">
        <v>48</v>
      </c>
      <c r="C13" s="121" t="s">
        <v>49</v>
      </c>
      <c r="D13" s="122"/>
      <c r="E13" s="122">
        <v>3</v>
      </c>
      <c r="F13" s="122">
        <f t="shared" si="0"/>
        <v>0</v>
      </c>
      <c r="G13" s="122" t="s">
        <v>38</v>
      </c>
      <c r="H13" s="123"/>
      <c r="J13" s="89"/>
    </row>
    <row r="14" spans="1:11" ht="54" x14ac:dyDescent="0.4">
      <c r="A14" s="115"/>
      <c r="B14" s="428"/>
      <c r="C14" s="121" t="s">
        <v>50</v>
      </c>
      <c r="D14" s="122"/>
      <c r="E14" s="122">
        <v>2</v>
      </c>
      <c r="F14" s="122">
        <f t="shared" si="0"/>
        <v>0</v>
      </c>
      <c r="G14" s="122" t="s">
        <v>38</v>
      </c>
      <c r="H14" s="123"/>
      <c r="J14" s="96"/>
    </row>
    <row r="15" spans="1:11" ht="20.5" x14ac:dyDescent="0.45">
      <c r="A15" s="115"/>
      <c r="B15" s="133"/>
      <c r="C15" s="124"/>
      <c r="D15" s="125"/>
      <c r="E15" s="125"/>
      <c r="F15" s="125"/>
      <c r="G15" s="125"/>
      <c r="H15" s="125"/>
      <c r="J15" s="1"/>
    </row>
    <row r="16" spans="1:11" ht="18" x14ac:dyDescent="0.4">
      <c r="A16" s="115"/>
      <c r="B16" s="428" t="s">
        <v>51</v>
      </c>
      <c r="C16" s="265" t="s">
        <v>52</v>
      </c>
      <c r="D16" s="127" t="s">
        <v>38</v>
      </c>
      <c r="E16" s="122">
        <f>+SUM(E6:E12)</f>
        <v>21</v>
      </c>
      <c r="F16" s="122">
        <f>+SUM(F6:F12)</f>
        <v>0</v>
      </c>
      <c r="G16" s="127" t="s">
        <v>38</v>
      </c>
      <c r="H16" s="127" t="s">
        <v>38</v>
      </c>
      <c r="J16" s="1"/>
    </row>
    <row r="17" spans="1:10" ht="18" x14ac:dyDescent="0.4">
      <c r="A17" s="115"/>
      <c r="B17" s="428"/>
      <c r="C17" s="265" t="s">
        <v>53</v>
      </c>
      <c r="D17" s="127" t="s">
        <v>38</v>
      </c>
      <c r="E17" s="122">
        <f>+E16-E12</f>
        <v>20</v>
      </c>
      <c r="F17" s="122">
        <f>+F16-F12</f>
        <v>0</v>
      </c>
      <c r="G17" s="127" t="s">
        <v>38</v>
      </c>
      <c r="H17" s="127" t="s">
        <v>38</v>
      </c>
      <c r="J17" s="1"/>
    </row>
    <row r="18" spans="1:10" ht="18" x14ac:dyDescent="0.4">
      <c r="A18" s="115"/>
      <c r="B18" s="428"/>
      <c r="C18" s="265" t="s">
        <v>54</v>
      </c>
      <c r="D18" s="252"/>
      <c r="E18" s="122">
        <f>+SUM(E6:E14)-E12</f>
        <v>25</v>
      </c>
      <c r="F18" s="122">
        <f>+SUM(F6:F14)-F12</f>
        <v>0</v>
      </c>
      <c r="G18" s="128"/>
      <c r="H18" s="128"/>
      <c r="J18" s="1"/>
    </row>
    <row r="19" spans="1:10" ht="18" x14ac:dyDescent="0.4">
      <c r="A19" s="115"/>
      <c r="B19" s="428"/>
      <c r="C19" s="265" t="s">
        <v>55</v>
      </c>
      <c r="D19" s="266"/>
      <c r="E19" s="122">
        <f>+SUM(E6:E14)</f>
        <v>26</v>
      </c>
      <c r="F19" s="122">
        <f>+SUM(F6:F14)</f>
        <v>0</v>
      </c>
      <c r="G19" s="129"/>
      <c r="H19" s="129"/>
    </row>
    <row r="20" spans="1:10" ht="18" x14ac:dyDescent="0.4">
      <c r="A20" s="115"/>
      <c r="B20" s="428"/>
      <c r="C20" s="265" t="s">
        <v>56</v>
      </c>
      <c r="D20" s="266"/>
      <c r="E20" s="122">
        <f>+SUM(E6:E11)</f>
        <v>20</v>
      </c>
      <c r="F20" s="122">
        <f>+SUM(F6:F11)</f>
        <v>0</v>
      </c>
      <c r="G20" s="129"/>
      <c r="H20" s="129"/>
    </row>
    <row r="21" spans="1:10" ht="18" x14ac:dyDescent="0.4">
      <c r="A21" s="115"/>
      <c r="B21" s="428"/>
      <c r="C21" s="265" t="s">
        <v>57</v>
      </c>
      <c r="D21" s="266"/>
      <c r="E21" s="122">
        <f>+SUM(E6:E11)+E13+E14</f>
        <v>25</v>
      </c>
      <c r="F21" s="122">
        <f>+SUM(F6:F11)+F13+F14</f>
        <v>0</v>
      </c>
      <c r="G21" s="129"/>
      <c r="H21" s="129"/>
    </row>
    <row r="22" spans="1:10" ht="20.5" x14ac:dyDescent="0.45">
      <c r="A22" s="115"/>
      <c r="B22" s="133"/>
      <c r="C22" s="115"/>
      <c r="D22" s="115"/>
      <c r="E22" s="115"/>
      <c r="F22" s="115"/>
      <c r="G22" s="115"/>
      <c r="H22" s="115"/>
    </row>
    <row r="23" spans="1:10" ht="20.5" x14ac:dyDescent="0.45">
      <c r="A23" s="115"/>
      <c r="B23" s="133"/>
      <c r="C23" s="115"/>
      <c r="D23" s="115"/>
      <c r="E23" s="115"/>
      <c r="F23" s="115"/>
      <c r="G23" s="115"/>
      <c r="H23" s="115"/>
    </row>
    <row r="24" spans="1:10" ht="20.5" hidden="1" x14ac:dyDescent="0.45">
      <c r="A24" s="115"/>
      <c r="B24" s="133"/>
      <c r="C24" s="115"/>
      <c r="D24" s="115"/>
      <c r="E24" s="115">
        <v>21</v>
      </c>
      <c r="F24" s="366" t="s">
        <v>58</v>
      </c>
      <c r="G24" s="115"/>
      <c r="H24" s="115"/>
    </row>
    <row r="25" spans="1:10" ht="20.5" hidden="1" x14ac:dyDescent="0.45">
      <c r="A25" s="115"/>
      <c r="B25" s="133"/>
      <c r="C25" s="115"/>
      <c r="D25" s="115"/>
      <c r="E25" s="115">
        <v>20</v>
      </c>
      <c r="F25" s="366" t="s">
        <v>59</v>
      </c>
      <c r="G25" s="115"/>
      <c r="H25" s="115"/>
    </row>
    <row r="26" spans="1:10" ht="20.5" hidden="1" x14ac:dyDescent="0.45">
      <c r="A26" s="115"/>
      <c r="B26" s="133"/>
      <c r="C26" s="115"/>
      <c r="D26" s="115"/>
      <c r="E26" s="115">
        <v>25</v>
      </c>
      <c r="F26" s="366" t="s">
        <v>60</v>
      </c>
      <c r="G26" s="115"/>
      <c r="H26" s="115"/>
    </row>
    <row r="27" spans="1:10" ht="20.5" hidden="1" x14ac:dyDescent="0.45">
      <c r="A27" s="115"/>
      <c r="B27" s="133"/>
      <c r="C27" s="115"/>
      <c r="D27" s="115"/>
      <c r="E27" s="115">
        <v>26</v>
      </c>
      <c r="F27" s="366" t="s">
        <v>61</v>
      </c>
      <c r="G27" s="115"/>
      <c r="H27" s="115"/>
    </row>
    <row r="28" spans="1:10" ht="20.5" hidden="1" x14ac:dyDescent="0.45">
      <c r="A28" s="115"/>
      <c r="B28" s="133"/>
      <c r="C28" s="115"/>
      <c r="D28" s="115"/>
      <c r="E28" s="115"/>
      <c r="F28" s="115"/>
      <c r="G28" s="115"/>
      <c r="H28" s="115"/>
    </row>
    <row r="29" spans="1:10" ht="20.5" hidden="1" x14ac:dyDescent="0.45">
      <c r="A29" s="115"/>
      <c r="B29" s="133"/>
      <c r="C29" s="115"/>
      <c r="D29" s="115"/>
      <c r="E29" s="115"/>
      <c r="F29" s="115"/>
      <c r="G29" s="115"/>
      <c r="H29" s="115"/>
    </row>
    <row r="30" spans="1:10" ht="20.5" hidden="1" x14ac:dyDescent="0.45">
      <c r="A30" s="115"/>
      <c r="B30" s="133"/>
      <c r="C30" s="115"/>
      <c r="D30" s="115"/>
      <c r="E30" s="438" t="s">
        <v>62</v>
      </c>
      <c r="F30" s="439"/>
      <c r="G30" s="115"/>
      <c r="H30" s="115"/>
    </row>
    <row r="31" spans="1:10" ht="20.5" hidden="1" x14ac:dyDescent="0.45">
      <c r="A31" s="115"/>
      <c r="B31" s="133"/>
      <c r="C31" s="115"/>
      <c r="D31" s="115"/>
      <c r="E31" s="438" t="s">
        <v>63</v>
      </c>
      <c r="F31" s="439"/>
      <c r="G31" s="115"/>
      <c r="H31" s="115"/>
    </row>
    <row r="32" spans="1:10" ht="20.5" hidden="1" x14ac:dyDescent="0.45">
      <c r="A32" s="115"/>
      <c r="B32" s="133"/>
      <c r="C32" s="115"/>
      <c r="D32" s="115"/>
      <c r="E32" s="438" t="s">
        <v>64</v>
      </c>
      <c r="F32" s="439"/>
      <c r="G32" s="115"/>
      <c r="H32" s="115"/>
    </row>
    <row r="33" spans="1:8" ht="20.5" hidden="1" x14ac:dyDescent="0.45">
      <c r="A33" s="115"/>
      <c r="B33" s="133"/>
      <c r="C33" s="115"/>
      <c r="D33" s="115"/>
      <c r="E33" s="438" t="s">
        <v>65</v>
      </c>
      <c r="F33" s="439"/>
      <c r="G33" s="115"/>
      <c r="H33" s="115"/>
    </row>
    <row r="34" spans="1:8" ht="20.5" hidden="1" x14ac:dyDescent="0.45">
      <c r="A34" s="115"/>
      <c r="B34" s="133"/>
      <c r="C34" s="115"/>
      <c r="D34" s="115"/>
      <c r="E34" s="438" t="s">
        <v>66</v>
      </c>
      <c r="F34" s="439"/>
      <c r="G34" s="115"/>
      <c r="H34" s="115"/>
    </row>
    <row r="35" spans="1:8" ht="20.5" hidden="1" x14ac:dyDescent="0.45">
      <c r="A35" s="115"/>
      <c r="B35" s="133"/>
      <c r="C35" s="115"/>
      <c r="D35" s="115"/>
      <c r="E35" s="438" t="s">
        <v>67</v>
      </c>
      <c r="F35" s="439"/>
      <c r="G35" s="115"/>
      <c r="H35" s="115"/>
    </row>
    <row r="36" spans="1:8" ht="20.5" x14ac:dyDescent="0.45">
      <c r="A36" s="115"/>
      <c r="B36" s="133"/>
      <c r="C36" s="115"/>
      <c r="D36" s="115"/>
      <c r="E36" s="115"/>
      <c r="F36" s="115"/>
      <c r="G36" s="115"/>
      <c r="H36" s="115"/>
    </row>
    <row r="37" spans="1:8" ht="20.5" x14ac:dyDescent="0.45">
      <c r="A37" s="115"/>
      <c r="B37" s="133"/>
      <c r="C37" s="115"/>
      <c r="D37" s="115"/>
      <c r="E37" s="115"/>
      <c r="F37" s="115"/>
      <c r="G37" s="115"/>
      <c r="H37" s="115"/>
    </row>
    <row r="38" spans="1:8" ht="20.5" x14ac:dyDescent="0.45">
      <c r="A38" s="115"/>
      <c r="B38" s="133"/>
      <c r="C38" s="115"/>
      <c r="D38" s="115"/>
      <c r="E38" s="115"/>
      <c r="F38" s="115"/>
      <c r="G38" s="115"/>
      <c r="H38" s="115"/>
    </row>
    <row r="39" spans="1:8" ht="20.5" x14ac:dyDescent="0.45">
      <c r="A39" s="115"/>
      <c r="B39" s="133"/>
      <c r="C39" s="115"/>
      <c r="D39" s="115"/>
      <c r="E39" s="115"/>
      <c r="F39" s="115"/>
      <c r="G39" s="115"/>
      <c r="H39" s="115"/>
    </row>
    <row r="40" spans="1:8" ht="20.5" x14ac:dyDescent="0.45">
      <c r="A40" s="115"/>
      <c r="B40" s="133"/>
      <c r="C40" s="115"/>
      <c r="D40" s="115"/>
      <c r="E40" s="115"/>
      <c r="F40" s="115"/>
      <c r="G40" s="115"/>
      <c r="H40" s="115"/>
    </row>
    <row r="41" spans="1:8" ht="20.5" x14ac:dyDescent="0.45">
      <c r="A41" s="115"/>
      <c r="B41" s="133"/>
      <c r="C41" s="115"/>
      <c r="D41" s="115"/>
      <c r="E41" s="115"/>
      <c r="F41" s="115"/>
      <c r="G41" s="115"/>
      <c r="H41" s="115"/>
    </row>
    <row r="42" spans="1:8" ht="20.5" x14ac:dyDescent="0.45">
      <c r="A42" s="115"/>
      <c r="B42" s="133"/>
      <c r="C42" s="115"/>
      <c r="D42" s="115"/>
      <c r="E42" s="115"/>
      <c r="F42" s="115"/>
      <c r="G42" s="115"/>
      <c r="H42" s="115"/>
    </row>
    <row r="43" spans="1:8" ht="20.5" x14ac:dyDescent="0.45">
      <c r="A43" s="115"/>
      <c r="B43" s="133"/>
      <c r="C43" s="115"/>
      <c r="D43" s="115"/>
      <c r="E43" s="115"/>
      <c r="F43" s="115"/>
      <c r="G43" s="115"/>
      <c r="H43" s="115"/>
    </row>
    <row r="44" spans="1:8" ht="20.5" x14ac:dyDescent="0.45">
      <c r="A44" s="115"/>
      <c r="B44" s="133"/>
      <c r="C44" s="115"/>
      <c r="D44" s="115"/>
      <c r="E44" s="115"/>
      <c r="F44" s="115"/>
      <c r="G44" s="115"/>
      <c r="H44" s="115"/>
    </row>
    <row r="45" spans="1:8" ht="20.5" x14ac:dyDescent="0.45">
      <c r="A45" s="115"/>
      <c r="B45" s="133"/>
      <c r="C45" s="115"/>
      <c r="D45" s="115"/>
      <c r="E45" s="115"/>
      <c r="F45" s="115"/>
      <c r="G45" s="115"/>
      <c r="H45" s="115"/>
    </row>
    <row r="46" spans="1:8" ht="20.5" x14ac:dyDescent="0.45">
      <c r="A46" s="115"/>
      <c r="B46" s="133"/>
      <c r="C46" s="115"/>
      <c r="D46" s="115"/>
      <c r="E46" s="115"/>
      <c r="F46" s="115"/>
      <c r="G46" s="115"/>
      <c r="H46" s="115"/>
    </row>
    <row r="47" spans="1:8" ht="20.5" x14ac:dyDescent="0.45">
      <c r="A47" s="115"/>
      <c r="B47" s="133"/>
      <c r="C47" s="115"/>
      <c r="D47" s="115"/>
      <c r="E47" s="115"/>
      <c r="F47" s="115"/>
      <c r="G47" s="115"/>
      <c r="H47" s="115"/>
    </row>
    <row r="48" spans="1:8" ht="20.5" x14ac:dyDescent="0.45">
      <c r="A48" s="115"/>
      <c r="B48" s="133"/>
      <c r="C48" s="115"/>
      <c r="D48" s="115"/>
      <c r="E48" s="115"/>
      <c r="F48" s="115"/>
      <c r="G48" s="115"/>
      <c r="H48" s="115"/>
    </row>
    <row r="49" spans="1:8" ht="20.5" x14ac:dyDescent="0.45">
      <c r="A49" s="115"/>
      <c r="B49" s="133"/>
      <c r="C49" s="115"/>
      <c r="D49" s="115"/>
      <c r="E49" s="115"/>
      <c r="F49" s="115"/>
      <c r="G49" s="115"/>
      <c r="H49" s="115"/>
    </row>
    <row r="50" spans="1:8" ht="20.5" x14ac:dyDescent="0.45">
      <c r="A50" s="115"/>
      <c r="B50" s="133"/>
      <c r="C50" s="115"/>
      <c r="D50" s="115"/>
      <c r="E50" s="115"/>
      <c r="F50" s="115"/>
      <c r="G50" s="115"/>
      <c r="H50" s="115"/>
    </row>
  </sheetData>
  <mergeCells count="17">
    <mergeCell ref="E35:F35"/>
    <mergeCell ref="E30:F30"/>
    <mergeCell ref="E31:F31"/>
    <mergeCell ref="E32:F32"/>
    <mergeCell ref="E33:F33"/>
    <mergeCell ref="E34:F34"/>
    <mergeCell ref="B16:B21"/>
    <mergeCell ref="B9:B11"/>
    <mergeCell ref="A2:H2"/>
    <mergeCell ref="H4:H5"/>
    <mergeCell ref="B7:B8"/>
    <mergeCell ref="B13:B14"/>
    <mergeCell ref="C4:C5"/>
    <mergeCell ref="D4:D5"/>
    <mergeCell ref="E4:E5"/>
    <mergeCell ref="F4:F5"/>
    <mergeCell ref="G4:G5"/>
  </mergeCells>
  <pageMargins left="0.7" right="0.7" top="0.75" bottom="0.75" header="0.3" footer="0.3"/>
  <pageSetup paperSize="9" orientation="portrait" r:id="rId1"/>
  <ignoredErrors>
    <ignoredError sqref="E16 E20"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7D026-F9E0-45B3-8144-94A9980C45EB}">
  <sheetPr>
    <tabColor rgb="FF00B050"/>
  </sheetPr>
  <dimension ref="A1:P182"/>
  <sheetViews>
    <sheetView showGridLines="0" topLeftCell="A49" zoomScale="55" zoomScaleNormal="55" workbookViewId="0">
      <selection activeCell="G79" sqref="G79:G80"/>
    </sheetView>
  </sheetViews>
  <sheetFormatPr baseColWidth="10" defaultColWidth="11.453125" defaultRowHeight="14.5" x14ac:dyDescent="0.35"/>
  <cols>
    <col min="1" max="1" width="27.7265625" customWidth="1"/>
    <col min="2" max="2" width="54" customWidth="1"/>
    <col min="3" max="3" width="61.26953125" customWidth="1"/>
    <col min="4" max="4" width="17.54296875" customWidth="1"/>
    <col min="5" max="5" width="21" customWidth="1"/>
    <col min="6" max="6" width="14.7265625" customWidth="1"/>
    <col min="7" max="7" width="15.7265625" customWidth="1"/>
    <col min="8" max="8" width="52.26953125" customWidth="1"/>
    <col min="9" max="9" width="89" customWidth="1"/>
    <col min="10" max="10" width="51.7265625" customWidth="1"/>
    <col min="13" max="13" width="65" customWidth="1"/>
  </cols>
  <sheetData>
    <row r="1" spans="1:8" ht="104.5" customHeight="1" x14ac:dyDescent="0.35"/>
    <row r="2" spans="1:8" ht="31" customHeight="1" x14ac:dyDescent="0.35">
      <c r="A2" s="805" t="s">
        <v>422</v>
      </c>
      <c r="B2" s="805"/>
      <c r="C2" s="805"/>
      <c r="D2" s="805"/>
      <c r="E2" s="805"/>
      <c r="F2" s="805"/>
      <c r="G2" s="805"/>
      <c r="H2" s="805"/>
    </row>
    <row r="3" spans="1:8" x14ac:dyDescent="0.35">
      <c r="A3" s="7"/>
      <c r="B3" s="8"/>
      <c r="C3" s="9"/>
      <c r="D3" s="9"/>
      <c r="E3" s="9"/>
      <c r="F3" s="7"/>
      <c r="G3" s="7"/>
      <c r="H3" s="7"/>
    </row>
    <row r="4" spans="1:8" x14ac:dyDescent="0.35">
      <c r="A4" s="796" t="s">
        <v>113</v>
      </c>
      <c r="B4" s="797"/>
      <c r="C4" s="795"/>
      <c r="D4" s="795"/>
      <c r="E4" s="795"/>
      <c r="F4" s="795"/>
      <c r="G4" s="795"/>
      <c r="H4" s="795"/>
    </row>
    <row r="5" spans="1:8" x14ac:dyDescent="0.35">
      <c r="A5" s="796" t="s">
        <v>114</v>
      </c>
      <c r="B5" s="797"/>
      <c r="C5" s="795"/>
      <c r="D5" s="795"/>
      <c r="E5" s="795"/>
      <c r="F5" s="795"/>
      <c r="G5" s="795"/>
      <c r="H5" s="795"/>
    </row>
    <row r="6" spans="1:8" x14ac:dyDescent="0.35">
      <c r="A6" s="796" t="s">
        <v>369</v>
      </c>
      <c r="B6" s="797"/>
      <c r="C6" s="795" t="s">
        <v>370</v>
      </c>
      <c r="D6" s="795"/>
      <c r="E6" s="795"/>
      <c r="F6" s="795"/>
      <c r="G6" s="795"/>
      <c r="H6" s="795"/>
    </row>
    <row r="7" spans="1:8" ht="55.5" customHeight="1" x14ac:dyDescent="0.35">
      <c r="A7" s="796" t="s">
        <v>447</v>
      </c>
      <c r="B7" s="797"/>
      <c r="C7" s="806" t="s">
        <v>448</v>
      </c>
      <c r="D7" s="806"/>
      <c r="E7" s="806"/>
      <c r="F7" s="806"/>
      <c r="G7" s="806"/>
      <c r="H7" s="806"/>
    </row>
    <row r="8" spans="1:8" ht="30.75" customHeight="1" x14ac:dyDescent="0.35">
      <c r="A8" s="793" t="s">
        <v>119</v>
      </c>
      <c r="B8" s="794"/>
      <c r="C8" s="795"/>
      <c r="D8" s="795"/>
      <c r="E8" s="795"/>
      <c r="F8" s="795"/>
      <c r="G8" s="795"/>
      <c r="H8" s="795"/>
    </row>
    <row r="9" spans="1:8" x14ac:dyDescent="0.35">
      <c r="A9" s="796" t="s">
        <v>120</v>
      </c>
      <c r="B9" s="797"/>
      <c r="C9" s="795"/>
      <c r="D9" s="795"/>
      <c r="E9" s="795"/>
      <c r="F9" s="795"/>
      <c r="G9" s="795"/>
      <c r="H9" s="795"/>
    </row>
    <row r="10" spans="1:8" x14ac:dyDescent="0.35">
      <c r="A10" s="7"/>
      <c r="B10" s="8"/>
      <c r="C10" s="9"/>
      <c r="D10" s="9"/>
      <c r="E10" s="9"/>
      <c r="F10" s="7"/>
      <c r="G10" s="7"/>
      <c r="H10" s="7"/>
    </row>
    <row r="11" spans="1:8" ht="90" customHeight="1" x14ac:dyDescent="0.35">
      <c r="A11" s="10"/>
      <c r="B11" s="798" t="s">
        <v>425</v>
      </c>
      <c r="C11" s="798"/>
      <c r="D11" s="798"/>
      <c r="E11" s="798"/>
      <c r="F11" s="798"/>
      <c r="G11" s="798"/>
      <c r="H11" s="798"/>
    </row>
    <row r="12" spans="1:8" ht="29.25" customHeight="1" x14ac:dyDescent="0.35">
      <c r="A12" s="10"/>
      <c r="B12" s="11"/>
      <c r="C12" s="11"/>
      <c r="D12" s="11"/>
      <c r="E12" s="11"/>
      <c r="F12" s="11"/>
      <c r="G12" s="11"/>
      <c r="H12" s="7"/>
    </row>
    <row r="13" spans="1:8" ht="31.5" customHeight="1" x14ac:dyDescent="0.35">
      <c r="A13" s="799" t="s">
        <v>122</v>
      </c>
      <c r="B13" s="799"/>
      <c r="C13" s="799"/>
      <c r="D13" s="799"/>
      <c r="E13" s="799"/>
      <c r="F13" s="799"/>
      <c r="G13" s="799"/>
      <c r="H13" s="799"/>
    </row>
    <row r="14" spans="1:8" ht="108.65" customHeight="1" x14ac:dyDescent="0.35">
      <c r="A14" s="799"/>
      <c r="B14" s="799"/>
      <c r="C14" s="799"/>
      <c r="D14" s="799"/>
      <c r="E14" s="799"/>
      <c r="F14" s="799"/>
      <c r="G14" s="799"/>
      <c r="H14" s="799"/>
    </row>
    <row r="15" spans="1:8" x14ac:dyDescent="0.35">
      <c r="C15" s="1"/>
      <c r="D15" s="2"/>
      <c r="E15" s="2"/>
      <c r="F15" s="2"/>
    </row>
    <row r="16" spans="1:8" x14ac:dyDescent="0.35">
      <c r="C16" s="1"/>
      <c r="D16" s="2"/>
      <c r="E16" s="2"/>
      <c r="F16" s="2"/>
    </row>
    <row r="17" spans="2:8" x14ac:dyDescent="0.35">
      <c r="C17" s="1"/>
      <c r="D17" s="2"/>
      <c r="E17" s="2"/>
      <c r="F17" s="2"/>
    </row>
    <row r="18" spans="2:8" ht="26" x14ac:dyDescent="0.6">
      <c r="B18" s="410" t="s">
        <v>373</v>
      </c>
      <c r="C18" s="409"/>
      <c r="D18" s="6"/>
      <c r="E18" s="6"/>
      <c r="F18" s="6"/>
      <c r="G18" s="3"/>
      <c r="H18" s="3"/>
    </row>
    <row r="19" spans="2:8" ht="26" x14ac:dyDescent="0.6">
      <c r="B19" s="408" t="s">
        <v>374</v>
      </c>
      <c r="C19" s="409"/>
      <c r="D19" s="6"/>
      <c r="E19" s="6"/>
      <c r="F19" s="6"/>
      <c r="G19" s="3"/>
      <c r="H19" s="3"/>
    </row>
    <row r="20" spans="2:8" ht="26.5" thickBot="1" x14ac:dyDescent="0.65">
      <c r="B20" s="100"/>
      <c r="C20" s="4"/>
      <c r="D20" s="6"/>
      <c r="E20" s="6"/>
      <c r="F20" s="6"/>
      <c r="G20" s="3"/>
      <c r="H20" s="3"/>
    </row>
    <row r="21" spans="2:8" s="115" customFormat="1" ht="53.25" customHeight="1" x14ac:dyDescent="0.4">
      <c r="B21" s="574" t="s">
        <v>1</v>
      </c>
      <c r="C21"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1" s="515"/>
      <c r="E21" s="515"/>
      <c r="F21" s="515"/>
      <c r="G21" s="515"/>
      <c r="H21" s="516"/>
    </row>
    <row r="22" spans="2:8" s="115" customFormat="1" ht="84" customHeight="1" x14ac:dyDescent="0.4">
      <c r="B22" s="575"/>
      <c r="C22"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2" s="577"/>
      <c r="E22" s="577"/>
      <c r="F22" s="577"/>
      <c r="G22" s="577"/>
      <c r="H22" s="578"/>
    </row>
    <row r="23" spans="2:8" s="115" customFormat="1" ht="84" customHeight="1" x14ac:dyDescent="0.4">
      <c r="B23" s="575"/>
      <c r="C23"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3" s="577"/>
      <c r="E23" s="577"/>
      <c r="F23" s="577"/>
      <c r="G23" s="577"/>
      <c r="H23" s="578"/>
    </row>
    <row r="24" spans="2:8" s="115" customFormat="1" ht="69.75" customHeight="1" x14ac:dyDescent="0.4">
      <c r="B24" s="575"/>
      <c r="C24"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4" s="577"/>
      <c r="E24" s="577"/>
      <c r="F24" s="577"/>
      <c r="G24" s="577"/>
      <c r="H24" s="578"/>
    </row>
    <row r="25" spans="2:8" s="115" customFormat="1" ht="75" customHeight="1" x14ac:dyDescent="0.4">
      <c r="B25" s="575"/>
      <c r="C25"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5" s="577"/>
      <c r="E25" s="577"/>
      <c r="F25" s="577"/>
      <c r="G25" s="577"/>
      <c r="H25" s="578"/>
    </row>
    <row r="26" spans="2:8" s="115" customFormat="1" ht="77.25" customHeight="1" x14ac:dyDescent="0.4">
      <c r="B26" s="575"/>
      <c r="C26"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6" s="577"/>
      <c r="E26" s="577"/>
      <c r="F26" s="577"/>
      <c r="G26" s="577"/>
      <c r="H26" s="578"/>
    </row>
    <row r="27" spans="2:8" s="115" customFormat="1" ht="100.5" customHeight="1" x14ac:dyDescent="0.4">
      <c r="B27" s="575"/>
      <c r="C27"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7" s="577"/>
      <c r="E27" s="577"/>
      <c r="F27" s="577"/>
      <c r="G27" s="577"/>
      <c r="H27" s="578"/>
    </row>
    <row r="28" spans="2:8" s="115" customFormat="1" ht="77.25" customHeight="1" x14ac:dyDescent="0.4">
      <c r="B28" s="575"/>
      <c r="C28" s="576" t="str">
        <f>+'Critères d''éligibilité socle'!C12</f>
        <v>L'opération est conforme aux stratégies et documents de planification correspondants, établis en vue du respect des conditions favorisantes, prévues à l’article 15 du règlement (UE) n°2021/1060.</v>
      </c>
      <c r="D28" s="577"/>
      <c r="E28" s="577"/>
      <c r="F28" s="577"/>
      <c r="G28" s="577"/>
      <c r="H28" s="578"/>
    </row>
    <row r="29" spans="2:8" s="115" customFormat="1" ht="83.25" customHeight="1" x14ac:dyDescent="0.4">
      <c r="B29" s="575"/>
      <c r="C29"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29" s="577"/>
      <c r="E29" s="577"/>
      <c r="F29" s="577"/>
      <c r="G29" s="577"/>
      <c r="H29" s="578"/>
    </row>
    <row r="30" spans="2:8" s="115" customFormat="1" ht="87" customHeight="1" x14ac:dyDescent="0.4">
      <c r="B30" s="575"/>
      <c r="C30" s="576" t="str">
        <f>+'Critères d''éligibilité socle'!C14</f>
        <v>L'opération n'est pas concernée par un avis motivé émis par la Commission européenne concernant une infraction au titre de l’article 258 du Traité sur le fonctionnement de l'Union Européenne (TFUE).</v>
      </c>
      <c r="D30" s="577"/>
      <c r="E30" s="577"/>
      <c r="F30" s="577"/>
      <c r="G30" s="577"/>
      <c r="H30" s="578"/>
    </row>
    <row r="31" spans="2:8" s="115" customFormat="1" ht="60.75" customHeight="1" x14ac:dyDescent="0.4">
      <c r="B31" s="575"/>
      <c r="C31"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1" s="577"/>
      <c r="E31" s="577"/>
      <c r="F31" s="577"/>
      <c r="G31" s="577"/>
      <c r="H31" s="578"/>
    </row>
    <row r="32" spans="2:8" s="115" customFormat="1" ht="153" customHeight="1" x14ac:dyDescent="0.4">
      <c r="B32" s="575"/>
      <c r="C32"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2" s="577"/>
      <c r="E32" s="577"/>
      <c r="F32" s="577"/>
      <c r="G32" s="577"/>
      <c r="H32" s="578"/>
    </row>
    <row r="33" spans="2:8" s="115" customFormat="1" ht="64.5" customHeight="1" x14ac:dyDescent="0.4">
      <c r="B33" s="575"/>
      <c r="C33"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3" s="577"/>
      <c r="E33" s="577"/>
      <c r="F33" s="577"/>
      <c r="G33" s="577"/>
      <c r="H33" s="578"/>
    </row>
    <row r="34" spans="2:8" s="115" customFormat="1" ht="103.5" customHeight="1" x14ac:dyDescent="0.4">
      <c r="B34" s="575"/>
      <c r="C34"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4" s="577"/>
      <c r="E34" s="577"/>
      <c r="F34" s="577"/>
      <c r="G34" s="577"/>
      <c r="H34" s="578"/>
    </row>
    <row r="35" spans="2:8" s="115" customFormat="1" ht="92.25" customHeight="1" x14ac:dyDescent="0.4">
      <c r="B35" s="575"/>
      <c r="C35" s="576" t="str">
        <f>+'Critères d''éligibilité socle'!C19</f>
        <v>L'opération respecte le principe de cofinancement imposant l'intervention d'une contribution nationale publique ou privée suivant les règles déterminées à l'article 112 du règlement (UE) n°2021/1060.</v>
      </c>
      <c r="D35" s="577"/>
      <c r="E35" s="577"/>
      <c r="F35" s="577"/>
      <c r="G35" s="577"/>
      <c r="H35" s="578"/>
    </row>
    <row r="36" spans="2:8" s="115" customFormat="1" ht="87.75" customHeight="1" x14ac:dyDescent="0.4">
      <c r="B36" s="575"/>
      <c r="C36" s="576" t="str">
        <f>+'Critères d''éligibilité socle'!C20</f>
        <v>L'opération respecte le principe d'éligibilité géographique conformément aux articles 63 et suivants du règlement (UE) n°2021/1060.</v>
      </c>
      <c r="D36" s="577"/>
      <c r="E36" s="577"/>
      <c r="F36" s="577"/>
      <c r="G36" s="577"/>
      <c r="H36" s="578"/>
    </row>
    <row r="37" spans="2:8" s="115" customFormat="1" ht="183" customHeight="1" x14ac:dyDescent="0.4">
      <c r="B37" s="575"/>
      <c r="C37"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7" s="577"/>
      <c r="E37" s="577"/>
      <c r="F37" s="577"/>
      <c r="G37" s="577"/>
      <c r="H37" s="578"/>
    </row>
    <row r="38" spans="2:8" s="115" customFormat="1" ht="162.75" customHeight="1" x14ac:dyDescent="0.4">
      <c r="B38" s="575"/>
      <c r="C38"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8" s="577"/>
      <c r="E38" s="577"/>
      <c r="F38" s="577"/>
      <c r="G38" s="577"/>
      <c r="H38" s="578"/>
    </row>
    <row r="39" spans="2:8" s="115" customFormat="1" ht="45.75" customHeight="1" x14ac:dyDescent="0.4">
      <c r="B39" s="575"/>
      <c r="C39" s="576" t="str">
        <f>+'Critères d''éligibilité socle'!C23</f>
        <v>L'opération se conforme aux dispositions spécifiques de l'article 64 du règlement (UE) n°2021-1060 qui indique les coûts ne pouvant pas donner lieu à une contribution des fonds européens.</v>
      </c>
      <c r="D39" s="577"/>
      <c r="E39" s="577"/>
      <c r="F39" s="577"/>
      <c r="G39" s="577"/>
      <c r="H39" s="578"/>
    </row>
    <row r="40" spans="2:8" s="115" customFormat="1" ht="22.5" customHeight="1" x14ac:dyDescent="0.4">
      <c r="B40" s="575" t="s">
        <v>21</v>
      </c>
      <c r="C40" s="576" t="str">
        <f>+'Critères d''éligibilité socle'!C24</f>
        <v>L'opération est conforme aux champs d'intervention du FEDER définis à l'article 5 du règlement (UE) n°2021/1058.</v>
      </c>
      <c r="D40" s="577"/>
      <c r="E40" s="577"/>
      <c r="F40" s="577"/>
      <c r="G40" s="577"/>
      <c r="H40" s="578"/>
    </row>
    <row r="41" spans="2:8" s="115" customFormat="1" ht="18" x14ac:dyDescent="0.4">
      <c r="B41" s="575"/>
      <c r="C41" s="576" t="str">
        <f>+'Critères d''éligibilité socle'!C25</f>
        <v>L'opération est conforme aux exclusions du champs d'intervention du FEDER définies à l'article 7 du règlement (UE) n°2021/1058.</v>
      </c>
      <c r="D41" s="577"/>
      <c r="E41" s="577"/>
      <c r="F41" s="577"/>
      <c r="G41" s="577"/>
      <c r="H41" s="578"/>
    </row>
    <row r="42" spans="2:8" s="115" customFormat="1" ht="18" x14ac:dyDescent="0.4">
      <c r="B42" s="293" t="s">
        <v>24</v>
      </c>
      <c r="C42" s="576" t="str">
        <f>+'Critères d''éligibilité socle'!C26</f>
        <v xml:space="preserve">L'opération est conforme aux champs d'intervention du FSE+ définis aux articles 16 et 22 du règlement (UE) n°2021/1057 </v>
      </c>
      <c r="D42" s="577"/>
      <c r="E42" s="577"/>
      <c r="F42" s="577"/>
      <c r="G42" s="577"/>
      <c r="H42" s="578"/>
    </row>
    <row r="43" spans="2:8" s="115" customFormat="1" ht="18.5" thickBot="1" x14ac:dyDescent="0.45">
      <c r="B43" s="294" t="s">
        <v>26</v>
      </c>
      <c r="C43" s="581" t="str">
        <f>+'Critères d''éligibilité socle'!C27</f>
        <v>L'opération est conforme aux règles définies au niveau national par le décret n°2022-608 du 21 avril 2022 fixant les règles nationales d’éligibilité des dépenses.</v>
      </c>
      <c r="D43" s="582"/>
      <c r="E43" s="582"/>
      <c r="F43" s="582"/>
      <c r="G43" s="582"/>
      <c r="H43" s="583"/>
    </row>
    <row r="44" spans="2:8" ht="26" x14ac:dyDescent="0.6">
      <c r="B44" s="408" t="s">
        <v>125</v>
      </c>
      <c r="C44" s="409"/>
      <c r="D44" s="411"/>
      <c r="E44" s="411"/>
      <c r="F44" s="6"/>
      <c r="G44" s="3"/>
      <c r="H44" s="3"/>
    </row>
    <row r="45" spans="2:8" s="34" customFormat="1" ht="56.15" customHeight="1" x14ac:dyDescent="0.35">
      <c r="B45" s="807" t="s">
        <v>375</v>
      </c>
      <c r="C45" s="842" t="s">
        <v>189</v>
      </c>
      <c r="D45" s="830" t="s">
        <v>439</v>
      </c>
      <c r="E45" s="831"/>
      <c r="F45" s="831"/>
      <c r="G45" s="831"/>
      <c r="H45" s="832"/>
    </row>
    <row r="46" spans="2:8" s="34" customFormat="1" ht="39" customHeight="1" x14ac:dyDescent="0.35">
      <c r="B46" s="808"/>
      <c r="C46" s="843"/>
      <c r="D46" s="833" t="s">
        <v>377</v>
      </c>
      <c r="E46" s="834"/>
      <c r="F46" s="834"/>
      <c r="G46" s="834"/>
      <c r="H46" s="835"/>
    </row>
    <row r="47" spans="2:8" s="34" customFormat="1" ht="39" customHeight="1" x14ac:dyDescent="0.35">
      <c r="B47" s="808"/>
      <c r="C47" s="843"/>
      <c r="D47" s="833" t="s">
        <v>378</v>
      </c>
      <c r="E47" s="834"/>
      <c r="F47" s="834"/>
      <c r="G47" s="834"/>
      <c r="H47" s="835"/>
    </row>
    <row r="48" spans="2:8" s="34" customFormat="1" ht="39" customHeight="1" x14ac:dyDescent="0.35">
      <c r="B48" s="808"/>
      <c r="C48" s="843"/>
      <c r="D48" s="833" t="s">
        <v>376</v>
      </c>
      <c r="E48" s="834"/>
      <c r="F48" s="834"/>
      <c r="G48" s="834"/>
      <c r="H48" s="835"/>
    </row>
    <row r="49" spans="2:9" s="34" customFormat="1" ht="61" customHeight="1" x14ac:dyDescent="0.35">
      <c r="B49" s="808"/>
      <c r="C49" s="843"/>
      <c r="D49" s="833" t="s">
        <v>401</v>
      </c>
      <c r="E49" s="834"/>
      <c r="F49" s="834"/>
      <c r="G49" s="834"/>
      <c r="H49" s="835"/>
    </row>
    <row r="50" spans="2:9" s="34" customFormat="1" ht="26.15" customHeight="1" x14ac:dyDescent="0.35">
      <c r="B50" s="808"/>
      <c r="C50" s="843"/>
      <c r="D50" s="845" t="s">
        <v>449</v>
      </c>
      <c r="E50" s="846"/>
      <c r="F50" s="846"/>
      <c r="G50" s="846"/>
      <c r="H50" s="847"/>
    </row>
    <row r="51" spans="2:9" s="34" customFormat="1" ht="20.149999999999999" customHeight="1" x14ac:dyDescent="0.35">
      <c r="B51" s="808"/>
      <c r="C51" s="843"/>
      <c r="D51" s="845" t="s">
        <v>380</v>
      </c>
      <c r="E51" s="846"/>
      <c r="F51" s="846"/>
      <c r="G51" s="846"/>
      <c r="H51" s="847"/>
      <c r="I51" s="377"/>
    </row>
    <row r="52" spans="2:9" s="34" customFormat="1" ht="60.75" customHeight="1" x14ac:dyDescent="0.35">
      <c r="B52" s="808"/>
      <c r="C52" s="843"/>
      <c r="D52" s="812" t="s">
        <v>440</v>
      </c>
      <c r="E52" s="813"/>
      <c r="F52" s="813"/>
      <c r="G52" s="813"/>
      <c r="H52" s="814"/>
    </row>
    <row r="53" spans="2:9" s="34" customFormat="1" ht="63" customHeight="1" x14ac:dyDescent="0.35">
      <c r="B53" s="808"/>
      <c r="C53" s="843"/>
      <c r="D53" s="815" t="s">
        <v>382</v>
      </c>
      <c r="E53" s="816"/>
      <c r="F53" s="816"/>
      <c r="G53" s="816"/>
      <c r="H53" s="817"/>
    </row>
    <row r="54" spans="2:9" s="34" customFormat="1" ht="63" customHeight="1" x14ac:dyDescent="0.35">
      <c r="B54" s="808"/>
      <c r="C54" s="843"/>
      <c r="D54" s="851" t="s">
        <v>383</v>
      </c>
      <c r="E54" s="852"/>
      <c r="F54" s="852"/>
      <c r="G54" s="852"/>
      <c r="H54" s="853"/>
    </row>
    <row r="55" spans="2:9" s="34" customFormat="1" ht="30" customHeight="1" x14ac:dyDescent="0.35">
      <c r="B55" s="808"/>
      <c r="C55" s="843"/>
      <c r="D55" s="848" t="s">
        <v>433</v>
      </c>
      <c r="E55" s="849"/>
      <c r="F55" s="849"/>
      <c r="G55" s="849"/>
      <c r="H55" s="850"/>
    </row>
    <row r="56" spans="2:9" s="34" customFormat="1" ht="57" customHeight="1" thickBot="1" x14ac:dyDescent="0.4">
      <c r="B56" s="809"/>
      <c r="C56" s="844"/>
      <c r="D56" s="839" t="s">
        <v>384</v>
      </c>
      <c r="E56" s="840"/>
      <c r="F56" s="840"/>
      <c r="G56" s="840"/>
      <c r="H56" s="841"/>
      <c r="I56" s="386"/>
    </row>
    <row r="58" spans="2:9" hidden="1" x14ac:dyDescent="0.35"/>
    <row r="59" spans="2:9" hidden="1" x14ac:dyDescent="0.35"/>
    <row r="60" spans="2:9" hidden="1" x14ac:dyDescent="0.35"/>
    <row r="61" spans="2:9" hidden="1" x14ac:dyDescent="0.35"/>
    <row r="62" spans="2:9" hidden="1" x14ac:dyDescent="0.35"/>
    <row r="63" spans="2:9" hidden="1" x14ac:dyDescent="0.35"/>
    <row r="64" spans="2:9" hidden="1" x14ac:dyDescent="0.35"/>
    <row r="65" spans="1:10" hidden="1" x14ac:dyDescent="0.35"/>
    <row r="66" spans="1:10" hidden="1" x14ac:dyDescent="0.35"/>
    <row r="67" spans="1:10" hidden="1" x14ac:dyDescent="0.35"/>
    <row r="68" spans="1:10" hidden="1" x14ac:dyDescent="0.35"/>
    <row r="69" spans="1:10" ht="26" hidden="1" x14ac:dyDescent="0.6">
      <c r="B69" s="78"/>
      <c r="C69" s="13"/>
    </row>
    <row r="70" spans="1:10" ht="26" hidden="1" x14ac:dyDescent="0.6">
      <c r="B70" s="78"/>
      <c r="C70" s="13"/>
    </row>
    <row r="71" spans="1:10" ht="26" hidden="1" x14ac:dyDescent="0.6">
      <c r="B71" s="78"/>
      <c r="C71" s="13"/>
    </row>
    <row r="72" spans="1:10" ht="26" hidden="1" x14ac:dyDescent="0.6">
      <c r="B72" s="78"/>
      <c r="C72" s="13"/>
    </row>
    <row r="73" spans="1:10" ht="26" hidden="1" x14ac:dyDescent="0.6">
      <c r="B73" s="79"/>
      <c r="C73" s="13"/>
    </row>
    <row r="74" spans="1:10" ht="26" hidden="1" x14ac:dyDescent="0.6">
      <c r="B74" s="78"/>
      <c r="C74" s="13"/>
    </row>
    <row r="75" spans="1:10" s="115" customFormat="1" ht="26.25" customHeight="1" x14ac:dyDescent="0.6">
      <c r="B75" s="216" t="s">
        <v>251</v>
      </c>
    </row>
    <row r="76" spans="1:10" s="115" customFormat="1" ht="26" x14ac:dyDescent="0.6">
      <c r="B76" s="417"/>
    </row>
    <row r="77" spans="1:10" s="115" customFormat="1" ht="26" x14ac:dyDescent="0.6">
      <c r="B77" s="216" t="s">
        <v>134</v>
      </c>
    </row>
    <row r="78" spans="1:10" s="115" customFormat="1" ht="26" x14ac:dyDescent="0.6">
      <c r="B78" s="216"/>
    </row>
    <row r="79" spans="1:10" s="115" customFormat="1" ht="18" x14ac:dyDescent="0.4">
      <c r="A79" s="115" t="s">
        <v>29</v>
      </c>
      <c r="B79" s="119"/>
      <c r="C79" s="432" t="s">
        <v>135</v>
      </c>
      <c r="D79" s="432" t="s">
        <v>31</v>
      </c>
      <c r="E79" s="432" t="s">
        <v>141</v>
      </c>
      <c r="F79" s="432" t="s">
        <v>33</v>
      </c>
      <c r="G79" s="436" t="s">
        <v>34</v>
      </c>
      <c r="H79" s="432" t="s">
        <v>368</v>
      </c>
      <c r="J79" s="135"/>
    </row>
    <row r="80" spans="1:10" s="115" customFormat="1" ht="18" x14ac:dyDescent="0.4">
      <c r="B80" s="120"/>
      <c r="C80" s="433"/>
      <c r="D80" s="433"/>
      <c r="E80" s="433"/>
      <c r="F80" s="433"/>
      <c r="G80" s="437"/>
      <c r="H80" s="433"/>
      <c r="J80" s="135"/>
    </row>
    <row r="81" spans="2:11" s="115" customFormat="1" ht="72" x14ac:dyDescent="0.4">
      <c r="B81" s="113" t="str">
        <f>+'critères transversaux'!B6</f>
        <v xml:space="preserve">Cohérence générale </v>
      </c>
      <c r="C81" s="121" t="str">
        <f>+'critères transversaux'!C6</f>
        <v>Le projet présente une bonne logique globale au niveau de sa stratégie, de ses objectifs, de ses moyens et de ses résultats. Par ailleurs, sa mise en œuvre  et le montage proposé sont simples, réalistes.</v>
      </c>
      <c r="D81" s="122">
        <f>+'critères transversaux'!D6</f>
        <v>0</v>
      </c>
      <c r="E81" s="122">
        <f>+'critères transversaux'!E6</f>
        <v>4</v>
      </c>
      <c r="F81" s="122">
        <f>+'critères transversaux'!F6</f>
        <v>0</v>
      </c>
      <c r="G81" s="122" t="s">
        <v>38</v>
      </c>
      <c r="H81" s="123"/>
      <c r="J81" s="135"/>
    </row>
    <row r="82" spans="2:11" s="115" customFormat="1" ht="54" x14ac:dyDescent="0.4">
      <c r="B82" s="434" t="str">
        <f>+'critères transversaux'!B7</f>
        <v>Caractère structurant</v>
      </c>
      <c r="C82" s="121" t="str">
        <f>+'critères transversaux'!C7</f>
        <v>Le projet contribue au développement régional durable et impacte positivement l’économie locale, génère un effet levier pour la croissance et l’emploi.</v>
      </c>
      <c r="D82" s="122">
        <f>+'critères transversaux'!D7</f>
        <v>0</v>
      </c>
      <c r="E82" s="122">
        <f>+'critères transversaux'!E7</f>
        <v>4</v>
      </c>
      <c r="F82" s="122">
        <f>+'critères transversaux'!F7</f>
        <v>0</v>
      </c>
      <c r="G82" s="122" t="s">
        <v>38</v>
      </c>
      <c r="H82" s="123"/>
      <c r="J82" s="135"/>
    </row>
    <row r="83" spans="2:11" s="115" customFormat="1" ht="126" x14ac:dyDescent="0.4">
      <c r="B83" s="435"/>
      <c r="C83"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3" s="122">
        <f>+'critères transversaux'!D8</f>
        <v>0</v>
      </c>
      <c r="E83" s="122">
        <f>+'critères transversaux'!E8</f>
        <v>5</v>
      </c>
      <c r="F83" s="122">
        <f>+'critères transversaux'!F8</f>
        <v>0</v>
      </c>
      <c r="G83" s="122" t="s">
        <v>38</v>
      </c>
      <c r="H83" s="123"/>
      <c r="J83" s="135"/>
    </row>
    <row r="84" spans="2:11" s="115" customFormat="1" ht="72" x14ac:dyDescent="0.4">
      <c r="B84" s="429" t="str">
        <f>+'critères transversaux'!B9</f>
        <v>Principe de développement durable</v>
      </c>
      <c r="C84"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4" s="122">
        <f>+'critères transversaux'!D9</f>
        <v>0</v>
      </c>
      <c r="E84" s="122">
        <f>+'critères transversaux'!E9</f>
        <v>3</v>
      </c>
      <c r="F84" s="122">
        <f>+'critères transversaux'!F9</f>
        <v>0</v>
      </c>
      <c r="G84" s="122"/>
      <c r="H84" s="123"/>
      <c r="J84" s="236"/>
    </row>
    <row r="85" spans="2:11" s="115" customFormat="1" ht="36" x14ac:dyDescent="0.4">
      <c r="B85" s="430"/>
      <c r="C85" s="121" t="str">
        <f>+'critères transversaux'!C10</f>
        <v>Le projet intègre une politique d'éco-communication et/ou d’éco-manifestation.</v>
      </c>
      <c r="D85" s="122">
        <f>+'critères transversaux'!D10</f>
        <v>0</v>
      </c>
      <c r="E85" s="122">
        <f>+'critères transversaux'!E10</f>
        <v>2</v>
      </c>
      <c r="F85" s="122">
        <f>+'critères transversaux'!F10</f>
        <v>0</v>
      </c>
      <c r="G85" s="122"/>
      <c r="H85" s="123"/>
      <c r="J85" s="236"/>
    </row>
    <row r="86" spans="2:11" s="115" customFormat="1" ht="126" x14ac:dyDescent="0.4">
      <c r="B86" s="430"/>
      <c r="C86"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6" s="122">
        <f>+'critères transversaux'!D11</f>
        <v>0</v>
      </c>
      <c r="E86" s="122">
        <f>+'critères transversaux'!E11</f>
        <v>2</v>
      </c>
      <c r="F86" s="122">
        <f>+'critères transversaux'!F11</f>
        <v>0</v>
      </c>
      <c r="G86" s="122"/>
      <c r="H86" s="123"/>
      <c r="J86" s="236"/>
    </row>
    <row r="87" spans="2:11" s="115" customFormat="1" ht="108" x14ac:dyDescent="0.4">
      <c r="B87" s="114" t="str">
        <f>+'critères transversaux'!B12</f>
        <v>Uniquement pour les projets prévoyant la création ou la réhabilitation d'infrastructures (FEDER)</v>
      </c>
      <c r="C87"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7" s="122">
        <f>+'critères transversaux'!D12</f>
        <v>0</v>
      </c>
      <c r="E87" s="122">
        <f>+'critères transversaux'!E12</f>
        <v>1</v>
      </c>
      <c r="F87" s="122">
        <f>+'critères transversaux'!F12</f>
        <v>0</v>
      </c>
      <c r="G87" s="122" t="s">
        <v>38</v>
      </c>
      <c r="H87" s="123"/>
      <c r="J87" s="236"/>
      <c r="K87" s="223"/>
    </row>
    <row r="88" spans="2:11" s="115" customFormat="1" ht="72" x14ac:dyDescent="0.4">
      <c r="B88" s="428" t="str">
        <f>+'critères transversaux'!B13</f>
        <v>Uniquement pour les projets prévoyant la conduite d'études (FEDER ou FSE)</v>
      </c>
      <c r="C88" s="121" t="str">
        <f>+'critères transversaux'!C13</f>
        <v>Les professionnels qui ont la charge de la conduite de l'étude apportent des garanties quant à la qualité du résultat de l'étude produite (profil et légitimité des consultants…) et/ou des dispositions sont prévues en ce sens.</v>
      </c>
      <c r="D88" s="122">
        <f>+'critères transversaux'!D13</f>
        <v>0</v>
      </c>
      <c r="E88" s="122">
        <f>+'critères transversaux'!E13</f>
        <v>3</v>
      </c>
      <c r="F88" s="122">
        <f>+'critères transversaux'!F13</f>
        <v>0</v>
      </c>
      <c r="G88" s="122" t="s">
        <v>38</v>
      </c>
      <c r="H88" s="123"/>
      <c r="J88" s="236"/>
    </row>
    <row r="89" spans="2:11" s="115" customFormat="1" ht="72" x14ac:dyDescent="0.4">
      <c r="B89" s="428"/>
      <c r="C89" s="121" t="str">
        <f>+'critères transversaux'!C14</f>
        <v>A son achèvement, l'étude produira des impacts concrets pour les territoires (les livrables sont-ils placés à disposition du public ? l'étude prévoit-elle la mise en place d'actions pilotes à son achèvement ?).</v>
      </c>
      <c r="D89" s="122">
        <f>+'critères transversaux'!D14</f>
        <v>0</v>
      </c>
      <c r="E89" s="122">
        <f>+'critères transversaux'!E14</f>
        <v>2</v>
      </c>
      <c r="F89" s="122">
        <f>+'critères transversaux'!F14</f>
        <v>0</v>
      </c>
      <c r="G89" s="122" t="s">
        <v>38</v>
      </c>
      <c r="H89" s="123"/>
      <c r="J89" s="236"/>
    </row>
    <row r="90" spans="2:11" s="115" customFormat="1" ht="18" x14ac:dyDescent="0.4">
      <c r="C90" s="124"/>
      <c r="D90" s="125"/>
      <c r="E90" s="125"/>
      <c r="F90" s="125"/>
      <c r="G90" s="125"/>
      <c r="H90" s="125"/>
      <c r="J90" s="135"/>
    </row>
    <row r="91" spans="2:11" s="115" customFormat="1" ht="18" x14ac:dyDescent="0.4">
      <c r="B91" s="434" t="str">
        <f>+'critères transversaux'!B16</f>
        <v>Total critères transversaux</v>
      </c>
      <c r="C91" s="265" t="str">
        <f>+'critères transversaux'!C16</f>
        <v>Sous-total FEDER sans études avec infrastructure</v>
      </c>
      <c r="D91" s="127" t="str">
        <f>+'critères transversaux'!D16</f>
        <v> </v>
      </c>
      <c r="E91" s="122">
        <f>+SUM(E81:E87)</f>
        <v>21</v>
      </c>
      <c r="F91" s="122">
        <f>+SUM(F81:F87)</f>
        <v>0</v>
      </c>
      <c r="G91" s="127" t="s">
        <v>38</v>
      </c>
      <c r="H91" s="127" t="s">
        <v>38</v>
      </c>
      <c r="J91" s="135"/>
    </row>
    <row r="92" spans="2:11" s="115" customFormat="1" ht="18" x14ac:dyDescent="0.4">
      <c r="B92" s="531"/>
      <c r="C92" s="265" t="str">
        <f>+'critères transversaux'!C17</f>
        <v>Sous total FEDER sans études sans infrastructure</v>
      </c>
      <c r="D92" s="127" t="str">
        <f>+'critères transversaux'!D17</f>
        <v> </v>
      </c>
      <c r="E92" s="122">
        <f>+E91-E87</f>
        <v>20</v>
      </c>
      <c r="F92" s="122">
        <f>+F91-F87</f>
        <v>0</v>
      </c>
      <c r="G92" s="127" t="s">
        <v>38</v>
      </c>
      <c r="H92" s="127" t="s">
        <v>38</v>
      </c>
      <c r="J92" s="135"/>
    </row>
    <row r="93" spans="2:11" s="115" customFormat="1" ht="18" x14ac:dyDescent="0.4">
      <c r="B93" s="531"/>
      <c r="C93" s="265" t="str">
        <f>+'critères transversaux'!C18</f>
        <v>Sous-total FEDER avec études sans infrastructure</v>
      </c>
      <c r="D93" s="252"/>
      <c r="E93" s="122">
        <f>+SUM(E81:E89)-E87</f>
        <v>25</v>
      </c>
      <c r="F93" s="122">
        <f>+SUM(F81:F89)-F87</f>
        <v>0</v>
      </c>
      <c r="G93" s="128"/>
      <c r="H93" s="128"/>
      <c r="J93" s="135"/>
    </row>
    <row r="94" spans="2:11" s="115" customFormat="1" ht="18" x14ac:dyDescent="0.4">
      <c r="B94" s="531"/>
      <c r="C94" s="265" t="str">
        <f>+'critères transversaux'!C19</f>
        <v>Sous total FEDER avec études avec infrastructures</v>
      </c>
      <c r="D94" s="266"/>
      <c r="E94" s="122">
        <f>+SUM(E81:E89)</f>
        <v>26</v>
      </c>
      <c r="F94" s="122">
        <f>+SUM(F81:F89)</f>
        <v>0</v>
      </c>
      <c r="G94" s="129"/>
      <c r="H94" s="129"/>
    </row>
    <row r="95" spans="2:11" s="115" customFormat="1" ht="18" x14ac:dyDescent="0.4">
      <c r="B95" s="531"/>
      <c r="C95" s="265" t="str">
        <f>+'critères transversaux'!C20</f>
        <v>Sous-total FSE+ sans études</v>
      </c>
      <c r="D95" s="266"/>
      <c r="E95" s="122">
        <f>+SUM(E81:E86)</f>
        <v>20</v>
      </c>
      <c r="F95" s="122">
        <f>+SUM(F81:F86)</f>
        <v>0</v>
      </c>
      <c r="G95" s="129"/>
      <c r="H95" s="129"/>
    </row>
    <row r="96" spans="2:11" s="115" customFormat="1" ht="18" x14ac:dyDescent="0.4">
      <c r="B96" s="435"/>
      <c r="C96" s="265" t="str">
        <f>+'critères transversaux'!C21</f>
        <v>Sous-total FSE+ avec études</v>
      </c>
      <c r="D96" s="266"/>
      <c r="E96" s="122">
        <f>+SUM(E81:E86)+E88+E89</f>
        <v>25</v>
      </c>
      <c r="F96" s="122">
        <f>+SUM(F81:F86)+F88+F89</f>
        <v>0</v>
      </c>
      <c r="G96" s="129"/>
      <c r="H96" s="129"/>
    </row>
    <row r="97" spans="2:16" s="115" customFormat="1" ht="18" hidden="1" x14ac:dyDescent="0.4">
      <c r="C97" s="204"/>
      <c r="E97" s="136"/>
      <c r="F97" s="136"/>
    </row>
    <row r="98" spans="2:16" ht="26" hidden="1" x14ac:dyDescent="0.6">
      <c r="B98" s="99"/>
      <c r="C98" s="13"/>
    </row>
    <row r="99" spans="2:16" ht="26" hidden="1" x14ac:dyDescent="0.6">
      <c r="B99" s="80"/>
      <c r="C99" s="13"/>
    </row>
    <row r="100" spans="2:16" ht="26" x14ac:dyDescent="0.6">
      <c r="B100" s="80"/>
      <c r="C100" s="13"/>
    </row>
    <row r="101" spans="2:16" ht="31" x14ac:dyDescent="0.7">
      <c r="B101" s="413" t="s">
        <v>391</v>
      </c>
      <c r="C101" s="416"/>
    </row>
    <row r="102" spans="2:16" ht="13.5" customHeight="1" thickBot="1" x14ac:dyDescent="0.4"/>
    <row r="103" spans="2:16" ht="31" x14ac:dyDescent="0.35">
      <c r="B103" s="771" t="s">
        <v>423</v>
      </c>
      <c r="C103" s="20" t="s">
        <v>140</v>
      </c>
      <c r="D103" s="21" t="s">
        <v>31</v>
      </c>
      <c r="E103" s="22" t="s">
        <v>141</v>
      </c>
      <c r="F103" s="20" t="s">
        <v>142</v>
      </c>
      <c r="G103" s="22" t="s">
        <v>71</v>
      </c>
      <c r="H103" s="23" t="s">
        <v>226</v>
      </c>
      <c r="M103" s="18"/>
      <c r="N103" s="17"/>
      <c r="O103" s="17"/>
      <c r="P103" s="17"/>
    </row>
    <row r="104" spans="2:16" ht="56" x14ac:dyDescent="0.35">
      <c r="B104" s="772"/>
      <c r="C104" s="90" t="s">
        <v>396</v>
      </c>
      <c r="D104" s="81"/>
      <c r="E104" s="383">
        <v>4</v>
      </c>
      <c r="F104" s="81">
        <f>D104*E104</f>
        <v>0</v>
      </c>
      <c r="G104" s="82"/>
      <c r="H104" s="83"/>
      <c r="M104" s="18"/>
      <c r="N104" s="17"/>
      <c r="O104" s="17"/>
      <c r="P104" s="17"/>
    </row>
    <row r="105" spans="2:16" ht="182" x14ac:dyDescent="0.35">
      <c r="B105" s="772"/>
      <c r="C105" s="101" t="s">
        <v>392</v>
      </c>
      <c r="D105" s="81"/>
      <c r="E105" s="383">
        <v>3</v>
      </c>
      <c r="F105" s="81">
        <f t="shared" ref="F105:F107" si="0">D105*E105</f>
        <v>0</v>
      </c>
      <c r="G105" s="82"/>
      <c r="H105" s="83"/>
      <c r="I105" s="91"/>
      <c r="M105" s="18"/>
      <c r="N105" s="17"/>
      <c r="O105" s="17"/>
      <c r="P105" s="17"/>
    </row>
    <row r="106" spans="2:16" ht="42" x14ac:dyDescent="0.35">
      <c r="B106" s="772"/>
      <c r="C106" s="101" t="s">
        <v>450</v>
      </c>
      <c r="D106" s="84"/>
      <c r="E106" s="384">
        <v>4</v>
      </c>
      <c r="F106" s="81">
        <f t="shared" si="0"/>
        <v>0</v>
      </c>
      <c r="G106" s="82"/>
      <c r="H106" s="83"/>
      <c r="I106" s="91"/>
      <c r="M106" s="18"/>
      <c r="N106" s="17"/>
      <c r="O106" s="17"/>
      <c r="P106" s="17"/>
    </row>
    <row r="107" spans="2:16" hidden="1" x14ac:dyDescent="0.35">
      <c r="B107" s="772"/>
      <c r="C107" s="90"/>
      <c r="D107" s="84"/>
      <c r="E107" s="102"/>
      <c r="F107" s="81">
        <f t="shared" si="0"/>
        <v>0</v>
      </c>
      <c r="G107" s="82"/>
      <c r="H107" s="83"/>
      <c r="M107" s="18"/>
      <c r="N107" s="17"/>
      <c r="O107" s="17"/>
      <c r="P107" s="17"/>
    </row>
    <row r="108" spans="2:16" ht="15" thickBot="1" x14ac:dyDescent="0.4">
      <c r="B108" s="773"/>
      <c r="C108" s="85" t="s">
        <v>78</v>
      </c>
      <c r="D108" s="86"/>
      <c r="E108" s="86"/>
      <c r="F108" s="87">
        <f>SUM(F104:F107)</f>
        <v>0</v>
      </c>
      <c r="G108" s="86"/>
      <c r="H108" s="88"/>
      <c r="M108" s="19"/>
      <c r="N108" s="17"/>
      <c r="O108" s="17"/>
      <c r="P108" s="17"/>
    </row>
    <row r="110" spans="2:16" ht="31" x14ac:dyDescent="0.7">
      <c r="B110" s="413"/>
    </row>
    <row r="111" spans="2:16" ht="31" x14ac:dyDescent="0.7">
      <c r="B111" s="414"/>
    </row>
    <row r="112" spans="2:16" s="115" customFormat="1" ht="31" x14ac:dyDescent="0.7">
      <c r="B112" s="415" t="s">
        <v>446</v>
      </c>
    </row>
    <row r="113" spans="2:10" s="298" customFormat="1" ht="23.5" hidden="1" thickBot="1" x14ac:dyDescent="0.55000000000000004">
      <c r="B113" s="247"/>
    </row>
    <row r="114" spans="2:10" s="115" customFormat="1" ht="42.75" hidden="1" customHeight="1" thickBot="1" x14ac:dyDescent="0.45">
      <c r="B114" s="137"/>
      <c r="C114" s="138" t="s">
        <v>69</v>
      </c>
      <c r="D114" s="169" t="s">
        <v>70</v>
      </c>
      <c r="E114" s="524" t="s">
        <v>71</v>
      </c>
      <c r="F114" s="525"/>
      <c r="G114" s="526"/>
      <c r="H114" s="140" t="s">
        <v>35</v>
      </c>
    </row>
    <row r="115" spans="2:10" s="115" customFormat="1" ht="18" hidden="1" x14ac:dyDescent="0.4">
      <c r="B115" s="579" t="s">
        <v>154</v>
      </c>
      <c r="C115" s="159" t="e">
        <f>+'critères bonus'!#REF!</f>
        <v>#REF!</v>
      </c>
      <c r="D115" s="142"/>
      <c r="E115" s="470"/>
      <c r="F115" s="471"/>
      <c r="G115" s="472"/>
      <c r="H115" s="143"/>
      <c r="I115" s="234"/>
      <c r="J115" s="234"/>
    </row>
    <row r="116" spans="2:10" s="115" customFormat="1" ht="67.5" hidden="1" customHeight="1" x14ac:dyDescent="0.4">
      <c r="B116" s="579"/>
      <c r="C116" s="160" t="e">
        <f>+'critères bonus'!#REF!</f>
        <v>#REF!</v>
      </c>
      <c r="D116" s="145"/>
      <c r="E116" s="522"/>
      <c r="F116" s="522"/>
      <c r="G116" s="522"/>
      <c r="H116" s="146"/>
      <c r="I116" s="234"/>
      <c r="J116" s="234"/>
    </row>
    <row r="117" spans="2:10" s="115" customFormat="1" ht="18" hidden="1" x14ac:dyDescent="0.4">
      <c r="B117" s="579"/>
      <c r="C117" s="160" t="e">
        <f>+'critères bonus'!#REF!</f>
        <v>#REF!</v>
      </c>
      <c r="D117" s="145"/>
      <c r="E117" s="522"/>
      <c r="F117" s="522"/>
      <c r="G117" s="522"/>
      <c r="H117" s="146"/>
      <c r="I117" s="234"/>
      <c r="J117" s="234"/>
    </row>
    <row r="118" spans="2:10" s="115" customFormat="1" ht="18.5" hidden="1" thickBot="1" x14ac:dyDescent="0.45">
      <c r="B118" s="579"/>
      <c r="C118" s="235" t="e">
        <f>+'critères bonus'!#REF!</f>
        <v>#REF!</v>
      </c>
      <c r="D118" s="148"/>
      <c r="E118" s="473"/>
      <c r="F118" s="473"/>
      <c r="G118" s="473"/>
      <c r="H118" s="149"/>
      <c r="I118" s="234"/>
      <c r="J118" s="234"/>
    </row>
    <row r="119" spans="2:10" s="115" customFormat="1" ht="18.5" hidden="1" thickBot="1" x14ac:dyDescent="0.45">
      <c r="B119" s="580"/>
      <c r="C119" s="150" t="s">
        <v>155</v>
      </c>
      <c r="D119" s="151">
        <f>+SUM(D115:D118)</f>
        <v>0</v>
      </c>
      <c r="E119" s="523"/>
      <c r="F119" s="523"/>
      <c r="G119" s="523"/>
      <c r="H119" s="152"/>
      <c r="I119" s="234"/>
      <c r="J119" s="234"/>
    </row>
    <row r="120" spans="2:10" s="115" customFormat="1" ht="18" hidden="1" x14ac:dyDescent="0.4">
      <c r="I120" s="234"/>
      <c r="J120" s="234"/>
    </row>
    <row r="121" spans="2:10" s="115" customFormat="1" ht="18.5" hidden="1" thickBot="1" x14ac:dyDescent="0.45">
      <c r="B121" s="153"/>
      <c r="C121" s="154"/>
      <c r="D121" s="136"/>
      <c r="I121" s="234"/>
      <c r="J121" s="234"/>
    </row>
    <row r="122" spans="2:10" s="115" customFormat="1" ht="42.75" hidden="1" customHeight="1" thickBot="1" x14ac:dyDescent="0.45">
      <c r="B122" s="155"/>
      <c r="C122" s="156" t="s">
        <v>156</v>
      </c>
      <c r="D122" s="169" t="s">
        <v>70</v>
      </c>
      <c r="E122" s="532" t="s">
        <v>71</v>
      </c>
      <c r="F122" s="532"/>
      <c r="G122" s="532"/>
      <c r="H122" s="158" t="s">
        <v>35</v>
      </c>
      <c r="I122" s="234"/>
      <c r="J122" s="234"/>
    </row>
    <row r="123" spans="2:10" s="115" customFormat="1" ht="18" hidden="1" x14ac:dyDescent="0.4">
      <c r="B123" s="557" t="s">
        <v>157</v>
      </c>
      <c r="C123" s="159" t="e">
        <f>+'critères bonus'!#REF!</f>
        <v>#REF!</v>
      </c>
      <c r="D123" s="142"/>
      <c r="E123" s="536"/>
      <c r="F123" s="536"/>
      <c r="G123" s="536"/>
      <c r="H123" s="143"/>
      <c r="I123" s="234"/>
      <c r="J123" s="124"/>
    </row>
    <row r="124" spans="2:10" s="115" customFormat="1" ht="18" hidden="1" x14ac:dyDescent="0.4">
      <c r="B124" s="558"/>
      <c r="C124" s="160" t="e">
        <f>+'critères bonus'!#REF!</f>
        <v>#REF!</v>
      </c>
      <c r="D124" s="145"/>
      <c r="E124" s="522"/>
      <c r="F124" s="522"/>
      <c r="G124" s="522"/>
      <c r="H124" s="146"/>
      <c r="I124" s="234"/>
      <c r="J124" s="234"/>
    </row>
    <row r="125" spans="2:10" s="115" customFormat="1" ht="18" hidden="1" x14ac:dyDescent="0.4">
      <c r="B125" s="558"/>
      <c r="C125" s="160" t="e">
        <f>+'critères bonus'!#REF!</f>
        <v>#REF!</v>
      </c>
      <c r="D125" s="145"/>
      <c r="E125" s="522"/>
      <c r="F125" s="522"/>
      <c r="G125" s="522"/>
      <c r="H125" s="146"/>
      <c r="I125" s="234"/>
      <c r="J125" s="234"/>
    </row>
    <row r="126" spans="2:10" s="115" customFormat="1" ht="18.5" hidden="1" thickBot="1" x14ac:dyDescent="0.45">
      <c r="B126" s="558"/>
      <c r="C126" s="161" t="e">
        <f>+'critères bonus'!#REF!</f>
        <v>#REF!</v>
      </c>
      <c r="D126" s="162"/>
      <c r="E126" s="537"/>
      <c r="F126" s="537"/>
      <c r="G126" s="537"/>
      <c r="H126" s="163"/>
      <c r="I126" s="234"/>
      <c r="J126" s="234"/>
    </row>
    <row r="127" spans="2:10" s="115" customFormat="1" ht="18.5" hidden="1" thickBot="1" x14ac:dyDescent="0.45">
      <c r="B127" s="559"/>
      <c r="C127" s="164" t="s">
        <v>399</v>
      </c>
      <c r="D127" s="165">
        <f>+SUM(D123:D126)</f>
        <v>0</v>
      </c>
      <c r="E127" s="538"/>
      <c r="F127" s="538"/>
      <c r="G127" s="538"/>
      <c r="H127" s="166"/>
      <c r="I127" s="234"/>
      <c r="J127" s="234"/>
    </row>
    <row r="128" spans="2:10" s="115" customFormat="1" ht="18.5" thickBot="1" x14ac:dyDescent="0.45">
      <c r="B128" s="153"/>
      <c r="C128" s="154"/>
      <c r="D128" s="136"/>
      <c r="I128" s="234"/>
      <c r="J128" s="234"/>
    </row>
    <row r="129" spans="2:11" s="115" customFormat="1" ht="42.75" customHeight="1" thickBot="1" x14ac:dyDescent="0.45">
      <c r="B129" s="167"/>
      <c r="C129" s="168" t="s">
        <v>69</v>
      </c>
      <c r="D129" s="169" t="s">
        <v>70</v>
      </c>
      <c r="E129" s="460" t="s">
        <v>71</v>
      </c>
      <c r="F129" s="460"/>
      <c r="G129" s="460"/>
      <c r="H129" s="170" t="s">
        <v>35</v>
      </c>
      <c r="I129" s="234"/>
      <c r="J129" s="234"/>
    </row>
    <row r="130" spans="2:11" s="115" customFormat="1" ht="90" x14ac:dyDescent="0.4">
      <c r="B130" s="554" t="s">
        <v>72</v>
      </c>
      <c r="C130"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30" s="171"/>
      <c r="E130" s="172"/>
      <c r="F130" s="173"/>
      <c r="G130" s="174"/>
      <c r="H130" s="175"/>
      <c r="I130" s="234"/>
      <c r="J130" s="301"/>
    </row>
    <row r="131" spans="2:11" s="115" customFormat="1" ht="126" x14ac:dyDescent="0.4">
      <c r="B131" s="555"/>
      <c r="C131"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31" s="176"/>
      <c r="E131" s="177"/>
      <c r="F131" s="178"/>
      <c r="G131" s="179"/>
      <c r="H131" s="180"/>
      <c r="I131" s="234"/>
      <c r="J131" s="301"/>
    </row>
    <row r="132" spans="2:11" s="115" customFormat="1" ht="144" x14ac:dyDescent="0.4">
      <c r="B132" s="555"/>
      <c r="C132" s="160" t="str">
        <f>+'critères bonus'!C11</f>
        <v>Le projet contribue de manière efficiente à la performance du programme. Il s'agit d'apprécier la proportionnalité entre la force contributrice du projet et la consommation de crédits européens. Cette notation s'effectue sur 2 points suivant les cas :
Cas 1 – écart substantiel : notation à 0
Cas 2 – écart significatif : notation à 1
Cas 3 – écart nul ou faible : notation à 2</v>
      </c>
      <c r="D132" s="181"/>
      <c r="E132" s="461"/>
      <c r="F132" s="462"/>
      <c r="G132" s="463"/>
      <c r="H132" s="182"/>
      <c r="I132" s="234"/>
    </row>
    <row r="133" spans="2:11" s="115" customFormat="1" ht="54.5" thickBot="1" x14ac:dyDescent="0.45">
      <c r="B133" s="555"/>
      <c r="C133" s="147" t="str">
        <f>+'critères bonus'!C12</f>
        <v>Le projet anticipe ses retombées économiques, sociales et environnementales (analyses, études). Cette notation s'effectue sur 1 point.</v>
      </c>
      <c r="D133" s="183"/>
      <c r="E133" s="464"/>
      <c r="F133" s="465"/>
      <c r="G133" s="466"/>
      <c r="H133" s="184"/>
      <c r="I133" s="238"/>
      <c r="J133" s="124"/>
      <c r="K133" s="234"/>
    </row>
    <row r="134" spans="2:11" s="115" customFormat="1" ht="18.5" thickBot="1" x14ac:dyDescent="0.45">
      <c r="B134" s="556"/>
      <c r="C134" s="185" t="s">
        <v>155</v>
      </c>
      <c r="D134" s="186">
        <f>+SUM(D130:D133)</f>
        <v>0</v>
      </c>
      <c r="E134" s="467"/>
      <c r="F134" s="467"/>
      <c r="G134" s="467"/>
      <c r="H134" s="187"/>
    </row>
    <row r="135" spans="2:11" s="115" customFormat="1" ht="18" x14ac:dyDescent="0.4">
      <c r="B135" s="219"/>
    </row>
    <row r="136" spans="2:11" hidden="1" x14ac:dyDescent="0.35"/>
    <row r="137" spans="2:11" s="115" customFormat="1" ht="18" hidden="1" x14ac:dyDescent="0.4">
      <c r="B137" s="219" t="s">
        <v>400</v>
      </c>
    </row>
    <row r="138" spans="2:11" s="115" customFormat="1" ht="18.5" hidden="1" thickBot="1" x14ac:dyDescent="0.45"/>
    <row r="139" spans="2:11" s="115" customFormat="1" ht="36" hidden="1" x14ac:dyDescent="0.4">
      <c r="B139" s="241"/>
      <c r="C139" s="274" t="s">
        <v>69</v>
      </c>
      <c r="D139" s="274" t="s">
        <v>163</v>
      </c>
      <c r="E139" s="592" t="s">
        <v>71</v>
      </c>
      <c r="F139" s="593"/>
      <c r="G139" s="594"/>
      <c r="H139" s="275" t="s">
        <v>368</v>
      </c>
    </row>
    <row r="140" spans="2:11" s="115" customFormat="1" ht="18" hidden="1" x14ac:dyDescent="0.4">
      <c r="B140" s="630" t="s">
        <v>423</v>
      </c>
      <c r="C140" s="278"/>
      <c r="D140" s="162"/>
      <c r="E140" s="244"/>
      <c r="F140" s="245"/>
      <c r="G140" s="246"/>
      <c r="H140" s="279"/>
      <c r="I140" s="273"/>
    </row>
    <row r="141" spans="2:11" s="115" customFormat="1" ht="18" hidden="1" x14ac:dyDescent="0.4">
      <c r="B141" s="630"/>
      <c r="C141" s="278"/>
      <c r="D141" s="162"/>
      <c r="E141" s="244"/>
      <c r="F141" s="245"/>
      <c r="G141" s="246"/>
      <c r="H141" s="279"/>
    </row>
    <row r="142" spans="2:11" s="115" customFormat="1" ht="18.5" hidden="1" thickBot="1" x14ac:dyDescent="0.45">
      <c r="B142" s="564"/>
      <c r="C142" s="280" t="s">
        <v>78</v>
      </c>
      <c r="D142" s="281">
        <f>+SUM(D140:D141)</f>
        <v>0</v>
      </c>
      <c r="E142" s="588"/>
      <c r="F142" s="588"/>
      <c r="G142" s="588"/>
      <c r="H142" s="282"/>
    </row>
    <row r="143" spans="2:11" s="115" customFormat="1" ht="35.25" hidden="1" customHeight="1" x14ac:dyDescent="0.4"/>
    <row r="144" spans="2:11" s="115" customFormat="1" ht="18" x14ac:dyDescent="0.4">
      <c r="B144" s="338" t="s">
        <v>79</v>
      </c>
      <c r="C144" s="362"/>
      <c r="D144" s="363"/>
    </row>
    <row r="145" spans="2:8" s="115" customFormat="1" ht="18" x14ac:dyDescent="0.4">
      <c r="B145" s="265" t="s">
        <v>56</v>
      </c>
      <c r="C145" s="129"/>
      <c r="D145" s="129"/>
      <c r="E145" s="354">
        <f>+F95</f>
        <v>0</v>
      </c>
    </row>
    <row r="146" spans="2:8" s="115" customFormat="1" ht="18" x14ac:dyDescent="0.4">
      <c r="B146" s="265" t="s">
        <v>57</v>
      </c>
      <c r="C146" s="129"/>
      <c r="D146" s="129"/>
      <c r="E146" s="354">
        <f>+F96</f>
        <v>0</v>
      </c>
    </row>
    <row r="147" spans="2:8" s="115" customFormat="1" ht="18" x14ac:dyDescent="0.4">
      <c r="B147" s="190" t="s">
        <v>80</v>
      </c>
      <c r="C147" s="191"/>
      <c r="D147" s="340"/>
      <c r="E147" s="128">
        <f>F108</f>
        <v>0</v>
      </c>
    </row>
    <row r="148" spans="2:8" s="115" customFormat="1" ht="18" x14ac:dyDescent="0.4">
      <c r="B148" s="338" t="s">
        <v>402</v>
      </c>
      <c r="C148" s="189"/>
      <c r="D148" s="339"/>
    </row>
    <row r="149" spans="2:8" s="115" customFormat="1" ht="18" x14ac:dyDescent="0.4">
      <c r="B149" s="265" t="s">
        <v>403</v>
      </c>
      <c r="C149" s="129"/>
      <c r="D149" s="129"/>
      <c r="E149" s="354">
        <f>+D119+D127+D134</f>
        <v>0</v>
      </c>
      <c r="F149" s="223"/>
      <c r="H149" s="135"/>
    </row>
    <row r="150" spans="2:8" s="115" customFormat="1" ht="18" x14ac:dyDescent="0.4">
      <c r="B150" s="265" t="s">
        <v>404</v>
      </c>
      <c r="C150" s="129"/>
      <c r="D150" s="129"/>
      <c r="E150" s="365">
        <f>+D142</f>
        <v>0</v>
      </c>
      <c r="H150" s="135"/>
    </row>
    <row r="151" spans="2:8" s="115" customFormat="1" ht="18" x14ac:dyDescent="0.4">
      <c r="B151" s="190" t="s">
        <v>405</v>
      </c>
      <c r="C151" s="192"/>
      <c r="D151" s="341"/>
      <c r="H151" s="135"/>
    </row>
    <row r="152" spans="2:8" s="115" customFormat="1" ht="18" x14ac:dyDescent="0.4">
      <c r="B152" s="364" t="s">
        <v>406</v>
      </c>
      <c r="C152" s="129"/>
      <c r="D152" s="129"/>
      <c r="E152" s="354">
        <f>+E145+E147+E149+E150</f>
        <v>0</v>
      </c>
    </row>
    <row r="153" spans="2:8" s="115" customFormat="1" ht="18" x14ac:dyDescent="0.4">
      <c r="B153" s="265" t="s">
        <v>407</v>
      </c>
      <c r="C153" s="129"/>
      <c r="D153" s="129"/>
      <c r="E153" s="354">
        <f>+E146+E147+E149+E150</f>
        <v>0</v>
      </c>
    </row>
    <row r="154" spans="2:8" s="115" customFormat="1" ht="18" x14ac:dyDescent="0.4">
      <c r="B154" s="190" t="s">
        <v>408</v>
      </c>
      <c r="C154" s="192"/>
      <c r="D154" s="341"/>
    </row>
    <row r="155" spans="2:8" s="115" customFormat="1" ht="18" x14ac:dyDescent="0.4">
      <c r="B155" s="364" t="s">
        <v>406</v>
      </c>
      <c r="C155" s="129"/>
      <c r="D155" s="129"/>
      <c r="E155" s="354">
        <f>+E145+E147</f>
        <v>0</v>
      </c>
    </row>
    <row r="156" spans="2:8" s="115" customFormat="1" ht="18" x14ac:dyDescent="0.4">
      <c r="B156" s="265" t="s">
        <v>407</v>
      </c>
      <c r="C156" s="129"/>
      <c r="D156" s="129"/>
      <c r="E156" s="354">
        <f>+E146+E147</f>
        <v>0</v>
      </c>
    </row>
    <row r="157" spans="2:8" s="115" customFormat="1" ht="18" x14ac:dyDescent="0.4"/>
    <row r="158" spans="2:8" s="115" customFormat="1" ht="36" x14ac:dyDescent="0.4">
      <c r="B158" s="193" t="s">
        <v>84</v>
      </c>
      <c r="C158" s="456" t="s">
        <v>85</v>
      </c>
      <c r="D158" s="457"/>
      <c r="E158" s="195" t="s">
        <v>86</v>
      </c>
    </row>
    <row r="159" spans="2:8" s="115" customFormat="1" ht="18" x14ac:dyDescent="0.4">
      <c r="B159" s="721" t="s">
        <v>87</v>
      </c>
      <c r="C159" s="438" t="s">
        <v>62</v>
      </c>
      <c r="D159" s="439"/>
      <c r="E159" s="129"/>
    </row>
    <row r="160" spans="2:8" s="115" customFormat="1" ht="18" x14ac:dyDescent="0.4">
      <c r="B160" s="722"/>
      <c r="C160" s="438" t="s">
        <v>63</v>
      </c>
      <c r="D160" s="439"/>
      <c r="E160" s="129"/>
    </row>
    <row r="161" spans="2:8" s="115" customFormat="1" ht="18" x14ac:dyDescent="0.4">
      <c r="B161" s="721" t="s">
        <v>92</v>
      </c>
      <c r="C161" s="438" t="s">
        <v>64</v>
      </c>
      <c r="D161" s="439"/>
      <c r="E161" s="129"/>
    </row>
    <row r="162" spans="2:8" s="115" customFormat="1" ht="18" x14ac:dyDescent="0.4">
      <c r="B162" s="722"/>
      <c r="C162" s="438" t="s">
        <v>65</v>
      </c>
      <c r="D162" s="439"/>
      <c r="E162" s="129"/>
    </row>
    <row r="163" spans="2:8" s="115" customFormat="1" ht="18" x14ac:dyDescent="0.4">
      <c r="B163" s="721" t="s">
        <v>97</v>
      </c>
      <c r="C163" s="438" t="s">
        <v>66</v>
      </c>
      <c r="D163" s="439"/>
      <c r="E163" s="129"/>
    </row>
    <row r="164" spans="2:8" s="115" customFormat="1" ht="18" x14ac:dyDescent="0.4">
      <c r="B164" s="722"/>
      <c r="C164" s="438" t="s">
        <v>67</v>
      </c>
      <c r="D164" s="439"/>
      <c r="E164" s="129"/>
    </row>
    <row r="165" spans="2:8" s="115" customFormat="1" ht="18" x14ac:dyDescent="0.4">
      <c r="H165" s="135"/>
    </row>
    <row r="166" spans="2:8" s="115" customFormat="1" ht="18" x14ac:dyDescent="0.4">
      <c r="C166" s="204"/>
      <c r="D166" s="136"/>
      <c r="E166" s="136"/>
      <c r="F166" s="136"/>
    </row>
    <row r="167" spans="2:8" s="115" customFormat="1" ht="18" x14ac:dyDescent="0.4">
      <c r="B167" s="724" t="s">
        <v>102</v>
      </c>
      <c r="C167" s="547"/>
      <c r="D167" s="547"/>
      <c r="E167" s="547"/>
      <c r="F167" s="547"/>
      <c r="G167" s="547"/>
      <c r="H167" s="547"/>
    </row>
    <row r="168" spans="2:8" s="115" customFormat="1" ht="18" x14ac:dyDescent="0.4">
      <c r="B168" s="725"/>
      <c r="C168" s="547"/>
      <c r="D168" s="547"/>
      <c r="E168" s="547"/>
      <c r="F168" s="547"/>
      <c r="G168" s="547"/>
      <c r="H168" s="547"/>
    </row>
    <row r="169" spans="2:8" s="115" customFormat="1" ht="18" x14ac:dyDescent="0.4">
      <c r="B169" s="725"/>
      <c r="C169" s="547"/>
      <c r="D169" s="547"/>
      <c r="E169" s="547"/>
      <c r="F169" s="547"/>
      <c r="G169" s="547"/>
      <c r="H169" s="547"/>
    </row>
    <row r="170" spans="2:8" s="115" customFormat="1" ht="18" x14ac:dyDescent="0.4">
      <c r="B170" s="725"/>
      <c r="C170" s="547"/>
      <c r="D170" s="547"/>
      <c r="E170" s="547"/>
      <c r="F170" s="547"/>
      <c r="G170" s="547"/>
      <c r="H170" s="547"/>
    </row>
    <row r="171" spans="2:8" s="115" customFormat="1" ht="18" x14ac:dyDescent="0.4">
      <c r="B171" s="726"/>
      <c r="C171" s="547"/>
      <c r="D171" s="547"/>
      <c r="E171" s="547"/>
      <c r="F171" s="547"/>
      <c r="G171" s="547"/>
      <c r="H171" s="547"/>
    </row>
    <row r="172" spans="2:8" s="115" customFormat="1" ht="18" x14ac:dyDescent="0.4">
      <c r="C172" s="204"/>
      <c r="D172" s="136"/>
      <c r="E172" s="136"/>
      <c r="F172" s="136"/>
    </row>
    <row r="173" spans="2:8" s="115" customFormat="1" ht="18" x14ac:dyDescent="0.4">
      <c r="C173" s="204"/>
      <c r="D173" s="136"/>
      <c r="E173" s="136"/>
      <c r="F173" s="136"/>
    </row>
    <row r="174" spans="2:8" s="115" customFormat="1" ht="18" x14ac:dyDescent="0.4">
      <c r="B174" s="342" t="s">
        <v>103</v>
      </c>
      <c r="C174" s="542"/>
      <c r="D174" s="542"/>
      <c r="E174" s="542"/>
      <c r="F174" s="542"/>
      <c r="G174" s="542"/>
      <c r="H174" s="542"/>
    </row>
    <row r="175" spans="2:8" s="115" customFormat="1" ht="18" x14ac:dyDescent="0.4">
      <c r="B175" s="342" t="s">
        <v>104</v>
      </c>
      <c r="C175" s="542"/>
      <c r="D175" s="542"/>
      <c r="E175" s="542"/>
      <c r="F175" s="542"/>
      <c r="G175" s="542"/>
      <c r="H175" s="542"/>
    </row>
    <row r="176" spans="2:8" s="115" customFormat="1" ht="18" x14ac:dyDescent="0.4">
      <c r="B176" s="342" t="s">
        <v>105</v>
      </c>
      <c r="C176" s="542"/>
      <c r="D176" s="542"/>
      <c r="E176" s="542"/>
      <c r="F176" s="542"/>
      <c r="G176" s="542"/>
      <c r="H176" s="542"/>
    </row>
    <row r="177" spans="2:8" s="115" customFormat="1" ht="18" x14ac:dyDescent="0.4">
      <c r="B177" s="342" t="s">
        <v>106</v>
      </c>
      <c r="C177" s="542"/>
      <c r="D177" s="542"/>
      <c r="E177" s="542"/>
      <c r="F177" s="542"/>
      <c r="G177" s="542"/>
      <c r="H177" s="542"/>
    </row>
    <row r="178" spans="2:8" s="115" customFormat="1" ht="18" x14ac:dyDescent="0.4">
      <c r="B178" s="342" t="s">
        <v>107</v>
      </c>
      <c r="C178" s="542"/>
      <c r="D178" s="542"/>
      <c r="E178" s="542"/>
      <c r="F178" s="542"/>
      <c r="G178" s="542"/>
      <c r="H178" s="542"/>
    </row>
    <row r="179" spans="2:8" s="115" customFormat="1" ht="18" x14ac:dyDescent="0.4">
      <c r="B179" s="342" t="s">
        <v>108</v>
      </c>
      <c r="C179" s="542"/>
      <c r="D179" s="542"/>
      <c r="E179" s="542"/>
      <c r="F179" s="542"/>
      <c r="G179" s="542"/>
      <c r="H179" s="542"/>
    </row>
    <row r="180" spans="2:8" s="115" customFormat="1" ht="18" x14ac:dyDescent="0.4">
      <c r="B180" s="343" t="s">
        <v>109</v>
      </c>
      <c r="C180" s="543" t="s">
        <v>110</v>
      </c>
      <c r="D180" s="543"/>
      <c r="E180" s="543"/>
      <c r="F180" s="543"/>
      <c r="G180" s="543"/>
      <c r="H180" s="543"/>
    </row>
    <row r="181" spans="2:8" s="115" customFormat="1" ht="18" x14ac:dyDescent="0.4">
      <c r="B181" s="342" t="s">
        <v>111</v>
      </c>
      <c r="C181" s="542"/>
      <c r="D181" s="542"/>
      <c r="E181" s="542"/>
      <c r="F181" s="542"/>
      <c r="G181" s="542"/>
      <c r="H181" s="542"/>
    </row>
    <row r="182" spans="2:8" s="115" customFormat="1" ht="18" x14ac:dyDescent="0.4"/>
  </sheetData>
  <mergeCells count="107">
    <mergeCell ref="C177:H177"/>
    <mergeCell ref="C178:H178"/>
    <mergeCell ref="C179:H179"/>
    <mergeCell ref="C180:H180"/>
    <mergeCell ref="C181:H181"/>
    <mergeCell ref="B167:B171"/>
    <mergeCell ref="C167:H171"/>
    <mergeCell ref="C174:H174"/>
    <mergeCell ref="C175:H175"/>
    <mergeCell ref="C176:H176"/>
    <mergeCell ref="B161:B162"/>
    <mergeCell ref="C161:D161"/>
    <mergeCell ref="C162:D162"/>
    <mergeCell ref="B163:B164"/>
    <mergeCell ref="C163:D163"/>
    <mergeCell ref="C164:D164"/>
    <mergeCell ref="E139:G139"/>
    <mergeCell ref="B140:B142"/>
    <mergeCell ref="C158:D158"/>
    <mergeCell ref="B159:B160"/>
    <mergeCell ref="C159:D159"/>
    <mergeCell ref="C160:D160"/>
    <mergeCell ref="E142:G142"/>
    <mergeCell ref="E129:G129"/>
    <mergeCell ref="B130:B134"/>
    <mergeCell ref="E132:G132"/>
    <mergeCell ref="E133:G133"/>
    <mergeCell ref="E134:G134"/>
    <mergeCell ref="E122:G122"/>
    <mergeCell ref="B123:B127"/>
    <mergeCell ref="E123:G123"/>
    <mergeCell ref="E124:G124"/>
    <mergeCell ref="E125:G125"/>
    <mergeCell ref="E126:G126"/>
    <mergeCell ref="E127:G127"/>
    <mergeCell ref="B115:B119"/>
    <mergeCell ref="E115:G115"/>
    <mergeCell ref="E116:G116"/>
    <mergeCell ref="E117:G117"/>
    <mergeCell ref="E118:G118"/>
    <mergeCell ref="E119:G119"/>
    <mergeCell ref="B82:B83"/>
    <mergeCell ref="B84:B86"/>
    <mergeCell ref="B88:B89"/>
    <mergeCell ref="B91:B96"/>
    <mergeCell ref="E114:G114"/>
    <mergeCell ref="B103:B108"/>
    <mergeCell ref="C35:H35"/>
    <mergeCell ref="C42:H42"/>
    <mergeCell ref="C43:H43"/>
    <mergeCell ref="C79:C80"/>
    <mergeCell ref="D79:D80"/>
    <mergeCell ref="E79:E80"/>
    <mergeCell ref="F79:F80"/>
    <mergeCell ref="G79:G80"/>
    <mergeCell ref="H79:H80"/>
    <mergeCell ref="C36:H36"/>
    <mergeCell ref="C37:H37"/>
    <mergeCell ref="C38:H38"/>
    <mergeCell ref="C39:H39"/>
    <mergeCell ref="D48:H48"/>
    <mergeCell ref="D49:H49"/>
    <mergeCell ref="D50:H50"/>
    <mergeCell ref="D56:H56"/>
    <mergeCell ref="D54:H54"/>
    <mergeCell ref="C26:H26"/>
    <mergeCell ref="C27:H27"/>
    <mergeCell ref="C28:H28"/>
    <mergeCell ref="C29:H29"/>
    <mergeCell ref="C30:H30"/>
    <mergeCell ref="C31:H31"/>
    <mergeCell ref="C32:H32"/>
    <mergeCell ref="C33:H33"/>
    <mergeCell ref="C34:H34"/>
    <mergeCell ref="A6:B6"/>
    <mergeCell ref="C6:H6"/>
    <mergeCell ref="A2:H2"/>
    <mergeCell ref="A4:B4"/>
    <mergeCell ref="C4:H4"/>
    <mergeCell ref="A5:B5"/>
    <mergeCell ref="C5:H5"/>
    <mergeCell ref="A7:B7"/>
    <mergeCell ref="C7:H7"/>
    <mergeCell ref="A8:B8"/>
    <mergeCell ref="C8:H8"/>
    <mergeCell ref="A9:B9"/>
    <mergeCell ref="C9:H9"/>
    <mergeCell ref="B11:H11"/>
    <mergeCell ref="A13:H14"/>
    <mergeCell ref="D45:H45"/>
    <mergeCell ref="D46:H46"/>
    <mergeCell ref="D47:H47"/>
    <mergeCell ref="B45:B56"/>
    <mergeCell ref="C45:C56"/>
    <mergeCell ref="D51:H51"/>
    <mergeCell ref="D52:H52"/>
    <mergeCell ref="D53:H53"/>
    <mergeCell ref="D55:H55"/>
    <mergeCell ref="B40:B41"/>
    <mergeCell ref="C40:H40"/>
    <mergeCell ref="C41:H41"/>
    <mergeCell ref="B21:B39"/>
    <mergeCell ref="C21:H21"/>
    <mergeCell ref="C22:H22"/>
    <mergeCell ref="C23:H23"/>
    <mergeCell ref="C24:H24"/>
    <mergeCell ref="C25:H2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1ADE-2FDD-471C-A29D-CEB91D4FED6F}">
  <sheetPr>
    <tabColor rgb="FFFFFF00"/>
  </sheetPr>
  <dimension ref="A1:P321"/>
  <sheetViews>
    <sheetView showGridLines="0" topLeftCell="A37" zoomScale="55" zoomScaleNormal="55" workbookViewId="0">
      <selection activeCell="C31" sqref="C31:H31"/>
    </sheetView>
  </sheetViews>
  <sheetFormatPr baseColWidth="10" defaultColWidth="11.453125" defaultRowHeight="14.5" x14ac:dyDescent="0.35"/>
  <cols>
    <col min="1" max="1" width="27.7265625" customWidth="1"/>
    <col min="2" max="2" width="118.7265625" customWidth="1"/>
    <col min="3" max="3" width="89.26953125" customWidth="1"/>
    <col min="4" max="4" width="17.54296875" customWidth="1"/>
    <col min="5" max="5" width="18.1796875" customWidth="1"/>
    <col min="6" max="6" width="14.7265625" customWidth="1"/>
    <col min="7" max="7" width="15.7265625" customWidth="1"/>
    <col min="8" max="8" width="27.54296875" customWidth="1"/>
    <col min="13" max="13" width="65" customWidth="1"/>
  </cols>
  <sheetData>
    <row r="1" spans="1:8" ht="104.5" customHeight="1" x14ac:dyDescent="0.35"/>
    <row r="2" spans="1:8" ht="31" customHeight="1" x14ac:dyDescent="0.35">
      <c r="A2" s="857" t="s">
        <v>451</v>
      </c>
      <c r="B2" s="857"/>
      <c r="C2" s="857"/>
      <c r="D2" s="857"/>
      <c r="E2" s="857"/>
      <c r="F2" s="857"/>
      <c r="G2" s="857"/>
      <c r="H2" s="857"/>
    </row>
    <row r="3" spans="1:8" x14ac:dyDescent="0.35">
      <c r="B3" s="1"/>
      <c r="C3" s="2"/>
      <c r="D3" s="2"/>
      <c r="E3" s="2"/>
    </row>
    <row r="4" spans="1:8" x14ac:dyDescent="0.35">
      <c r="A4" s="858" t="s">
        <v>113</v>
      </c>
      <c r="B4" s="859"/>
      <c r="C4" s="860"/>
      <c r="D4" s="860"/>
      <c r="E4" s="860"/>
      <c r="F4" s="860"/>
      <c r="G4" s="860"/>
      <c r="H4" s="860"/>
    </row>
    <row r="5" spans="1:8" x14ac:dyDescent="0.35">
      <c r="A5" s="858" t="s">
        <v>114</v>
      </c>
      <c r="B5" s="859"/>
      <c r="C5" s="860"/>
      <c r="D5" s="860"/>
      <c r="E5" s="860"/>
      <c r="F5" s="860"/>
      <c r="G5" s="860"/>
      <c r="H5" s="860"/>
    </row>
    <row r="6" spans="1:8" ht="47.5" customHeight="1" x14ac:dyDescent="0.35">
      <c r="A6" s="858" t="s">
        <v>452</v>
      </c>
      <c r="B6" s="859"/>
      <c r="C6" s="877" t="s">
        <v>453</v>
      </c>
      <c r="D6" s="877"/>
      <c r="E6" s="877"/>
      <c r="F6" s="877"/>
      <c r="G6" s="877"/>
      <c r="H6" s="877"/>
    </row>
    <row r="7" spans="1:8" ht="55.5" customHeight="1" x14ac:dyDescent="0.35">
      <c r="A7" s="858" t="s">
        <v>454</v>
      </c>
      <c r="B7" s="859"/>
      <c r="C7" s="877" t="s">
        <v>455</v>
      </c>
      <c r="D7" s="877"/>
      <c r="E7" s="877"/>
      <c r="F7" s="877"/>
      <c r="G7" s="877"/>
      <c r="H7" s="877"/>
    </row>
    <row r="8" spans="1:8" ht="30.75" customHeight="1" x14ac:dyDescent="0.35">
      <c r="A8" s="878" t="s">
        <v>119</v>
      </c>
      <c r="B8" s="879"/>
      <c r="C8" s="860"/>
      <c r="D8" s="860"/>
      <c r="E8" s="860"/>
      <c r="F8" s="860"/>
      <c r="G8" s="860"/>
      <c r="H8" s="860"/>
    </row>
    <row r="9" spans="1:8" x14ac:dyDescent="0.35">
      <c r="A9" s="858" t="s">
        <v>120</v>
      </c>
      <c r="B9" s="859"/>
      <c r="C9" s="860"/>
      <c r="D9" s="860"/>
      <c r="E9" s="860"/>
      <c r="F9" s="860"/>
      <c r="G9" s="860"/>
      <c r="H9" s="860"/>
    </row>
    <row r="10" spans="1:8" x14ac:dyDescent="0.35">
      <c r="B10" s="1"/>
      <c r="C10" s="2"/>
      <c r="D10" s="2"/>
      <c r="E10" s="2"/>
    </row>
    <row r="11" spans="1:8" ht="90" customHeight="1" x14ac:dyDescent="0.35">
      <c r="A11" s="38"/>
      <c r="B11" s="861" t="s">
        <v>456</v>
      </c>
      <c r="C11" s="861"/>
      <c r="D11" s="861"/>
      <c r="E11" s="861"/>
      <c r="F11" s="861"/>
      <c r="G11" s="861"/>
      <c r="H11" s="861"/>
    </row>
    <row r="12" spans="1:8" ht="29.25" customHeight="1" x14ac:dyDescent="0.35">
      <c r="A12" s="38"/>
      <c r="B12" s="39"/>
      <c r="C12" s="39"/>
      <c r="D12" s="39"/>
      <c r="E12" s="39"/>
      <c r="F12" s="39"/>
      <c r="G12" s="39"/>
    </row>
    <row r="13" spans="1:8" ht="31.5" customHeight="1" x14ac:dyDescent="0.35">
      <c r="A13" s="862" t="s">
        <v>122</v>
      </c>
      <c r="B13" s="862"/>
      <c r="C13" s="862"/>
      <c r="D13" s="862"/>
      <c r="E13" s="862"/>
      <c r="F13" s="862"/>
      <c r="G13" s="862"/>
      <c r="H13" s="862"/>
    </row>
    <row r="14" spans="1:8" ht="177.65" customHeight="1" x14ac:dyDescent="0.35">
      <c r="A14" s="862"/>
      <c r="B14" s="862"/>
      <c r="C14" s="862"/>
      <c r="D14" s="862"/>
      <c r="E14" s="862"/>
      <c r="F14" s="862"/>
      <c r="G14" s="862"/>
      <c r="H14" s="862"/>
    </row>
    <row r="15" spans="1:8" x14ac:dyDescent="0.35">
      <c r="C15" s="1"/>
      <c r="D15" s="2"/>
      <c r="E15" s="2"/>
      <c r="F15" s="2"/>
    </row>
    <row r="16" spans="1:8" x14ac:dyDescent="0.35">
      <c r="B16" s="32"/>
      <c r="C16" s="1"/>
      <c r="D16" s="2"/>
      <c r="E16" s="2"/>
      <c r="F16" s="2"/>
    </row>
    <row r="17" spans="2:8" x14ac:dyDescent="0.35">
      <c r="B17" s="32"/>
      <c r="C17" s="1"/>
      <c r="D17" s="2"/>
      <c r="E17" s="2"/>
      <c r="F17" s="2"/>
    </row>
    <row r="18" spans="2:8" ht="26" x14ac:dyDescent="0.6">
      <c r="B18" s="40" t="s">
        <v>457</v>
      </c>
      <c r="C18" s="4"/>
      <c r="D18" s="62"/>
      <c r="E18" s="6"/>
      <c r="F18" s="6"/>
      <c r="G18" s="3"/>
      <c r="H18" s="3"/>
    </row>
    <row r="19" spans="2:8" ht="30.75" customHeight="1" x14ac:dyDescent="0.6">
      <c r="B19" s="408" t="s">
        <v>124</v>
      </c>
      <c r="C19" s="4"/>
      <c r="D19" s="63"/>
      <c r="E19" s="6"/>
      <c r="F19" s="6"/>
      <c r="G19" s="3"/>
      <c r="H19" s="3"/>
    </row>
    <row r="20" spans="2:8" ht="38.25" customHeight="1" x14ac:dyDescent="0.35">
      <c r="B20" s="882" t="s">
        <v>1</v>
      </c>
      <c r="C20" s="883"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0" s="884"/>
      <c r="E20" s="884"/>
      <c r="F20" s="884"/>
      <c r="G20" s="884"/>
      <c r="H20" s="885"/>
    </row>
    <row r="21" spans="2:8" ht="40.5" customHeight="1" x14ac:dyDescent="0.35">
      <c r="B21" s="863"/>
      <c r="C21" s="854"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1" s="855"/>
      <c r="E21" s="855"/>
      <c r="F21" s="855"/>
      <c r="G21" s="855"/>
      <c r="H21" s="856"/>
    </row>
    <row r="22" spans="2:8" ht="42" customHeight="1" x14ac:dyDescent="0.35">
      <c r="B22" s="863"/>
      <c r="C22" s="854"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2" s="855"/>
      <c r="E22" s="855"/>
      <c r="F22" s="855"/>
      <c r="G22" s="855"/>
      <c r="H22" s="856"/>
    </row>
    <row r="23" spans="2:8" ht="42" customHeight="1" x14ac:dyDescent="0.35">
      <c r="B23" s="863"/>
      <c r="C23" s="854"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3" s="855"/>
      <c r="E23" s="855"/>
      <c r="F23" s="855"/>
      <c r="G23" s="855"/>
      <c r="H23" s="856"/>
    </row>
    <row r="24" spans="2:8" ht="40.5" customHeight="1" x14ac:dyDescent="0.35">
      <c r="B24" s="863"/>
      <c r="C24" s="854"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4" s="855"/>
      <c r="E24" s="855"/>
      <c r="F24" s="855"/>
      <c r="G24" s="855"/>
      <c r="H24" s="856"/>
    </row>
    <row r="25" spans="2:8" ht="38.25" customHeight="1" x14ac:dyDescent="0.35">
      <c r="B25" s="863"/>
      <c r="C25" s="854"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5" s="855"/>
      <c r="E25" s="855"/>
      <c r="F25" s="855"/>
      <c r="G25" s="855"/>
      <c r="H25" s="856"/>
    </row>
    <row r="26" spans="2:8" ht="55.5" customHeight="1" x14ac:dyDescent="0.35">
      <c r="B26" s="863"/>
      <c r="C26" s="854"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6" s="855"/>
      <c r="E26" s="855"/>
      <c r="F26" s="855"/>
      <c r="G26" s="855"/>
      <c r="H26" s="856"/>
    </row>
    <row r="27" spans="2:8" ht="80.25" customHeight="1" x14ac:dyDescent="0.35">
      <c r="B27" s="863"/>
      <c r="C27" s="854" t="str">
        <f>+'Critères d''éligibilité socle'!C12</f>
        <v>L'opération est conforme aux stratégies et documents de planification correspondants, établis en vue du respect des conditions favorisantes, prévues à l’article 15 du règlement (UE) n°2021/1060.</v>
      </c>
      <c r="D27" s="855"/>
      <c r="E27" s="855"/>
      <c r="F27" s="855"/>
      <c r="G27" s="855"/>
      <c r="H27" s="856"/>
    </row>
    <row r="28" spans="2:8" ht="69.75" customHeight="1" x14ac:dyDescent="0.35">
      <c r="B28" s="863"/>
      <c r="C28" s="854"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28" s="855"/>
      <c r="E28" s="855"/>
      <c r="F28" s="855"/>
      <c r="G28" s="855"/>
      <c r="H28" s="856"/>
    </row>
    <row r="29" spans="2:8" ht="83.25" customHeight="1" x14ac:dyDescent="0.35">
      <c r="B29" s="863"/>
      <c r="C29" s="854" t="str">
        <f>+'Critères d''éligibilité socle'!C14</f>
        <v>L'opération n'est pas concernée par un avis motivé émis par la Commission européenne concernant une infraction au titre de l’article 258 du Traité sur le fonctionnement de l'Union Européenne (TFUE).</v>
      </c>
      <c r="D29" s="855"/>
      <c r="E29" s="855"/>
      <c r="F29" s="855"/>
      <c r="G29" s="855"/>
      <c r="H29" s="856"/>
    </row>
    <row r="30" spans="2:8" ht="60.75" customHeight="1" x14ac:dyDescent="0.35">
      <c r="B30" s="863"/>
      <c r="C30" s="854"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0" s="855"/>
      <c r="E30" s="855"/>
      <c r="F30" s="855"/>
      <c r="G30" s="855"/>
      <c r="H30" s="856"/>
    </row>
    <row r="31" spans="2:8" ht="105.75" customHeight="1" x14ac:dyDescent="0.35">
      <c r="B31" s="863"/>
      <c r="C31" s="854"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1" s="855"/>
      <c r="E31" s="855"/>
      <c r="F31" s="855"/>
      <c r="G31" s="855"/>
      <c r="H31" s="856"/>
    </row>
    <row r="32" spans="2:8" ht="64.5" customHeight="1" x14ac:dyDescent="0.35">
      <c r="B32" s="863"/>
      <c r="C32" s="854"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2" s="855"/>
      <c r="E32" s="855"/>
      <c r="F32" s="855"/>
      <c r="G32" s="855"/>
      <c r="H32" s="856"/>
    </row>
    <row r="33" spans="2:16" ht="79.5" customHeight="1" x14ac:dyDescent="0.35">
      <c r="B33" s="863"/>
      <c r="C33" s="854"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3" s="855"/>
      <c r="E33" s="855"/>
      <c r="F33" s="855"/>
      <c r="G33" s="855"/>
      <c r="H33" s="856"/>
    </row>
    <row r="34" spans="2:16" ht="42.75" customHeight="1" x14ac:dyDescent="0.35">
      <c r="B34" s="863"/>
      <c r="C34" s="854" t="str">
        <f>+'Critères d''éligibilité socle'!C19</f>
        <v>L'opération respecte le principe de cofinancement imposant l'intervention d'une contribution nationale publique ou privée suivant les règles déterminées à l'article 112 du règlement (UE) n°2021/1060.</v>
      </c>
      <c r="D34" s="855"/>
      <c r="E34" s="855"/>
      <c r="F34" s="855"/>
      <c r="G34" s="855"/>
      <c r="H34" s="856"/>
    </row>
    <row r="35" spans="2:16" ht="15.5" x14ac:dyDescent="0.35">
      <c r="B35" s="863"/>
      <c r="C35" s="854" t="str">
        <f>+'Critères d''éligibilité socle'!C20</f>
        <v>L'opération respecte le principe d'éligibilité géographique conformément aux articles 63 et suivants du règlement (UE) n°2021/1060.</v>
      </c>
      <c r="D35" s="855"/>
      <c r="E35" s="855"/>
      <c r="F35" s="855"/>
      <c r="G35" s="855"/>
      <c r="H35" s="856"/>
    </row>
    <row r="36" spans="2:16" ht="123" customHeight="1" x14ac:dyDescent="0.35">
      <c r="B36" s="863"/>
      <c r="C36" s="854"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6" s="855"/>
      <c r="E36" s="855"/>
      <c r="F36" s="855"/>
      <c r="G36" s="855"/>
      <c r="H36" s="856"/>
    </row>
    <row r="37" spans="2:16" ht="108" customHeight="1" x14ac:dyDescent="0.35">
      <c r="B37" s="863"/>
      <c r="C37" s="854"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7" s="855"/>
      <c r="E37" s="855"/>
      <c r="F37" s="855"/>
      <c r="G37" s="855"/>
      <c r="H37" s="856"/>
    </row>
    <row r="38" spans="2:16" ht="45.75" customHeight="1" x14ac:dyDescent="0.35">
      <c r="B38" s="863"/>
      <c r="C38" s="854" t="str">
        <f>+'Critères d''éligibilité socle'!C23</f>
        <v>L'opération se conforme aux dispositions spécifiques de l'article 64 du règlement (UE) n°2021-1060 qui indique les coûts ne pouvant pas donner lieu à une contribution des fonds européens.</v>
      </c>
      <c r="D38" s="855"/>
      <c r="E38" s="855"/>
      <c r="F38" s="855"/>
      <c r="G38" s="855"/>
      <c r="H38" s="856"/>
    </row>
    <row r="39" spans="2:16" ht="15.5" hidden="1" x14ac:dyDescent="0.35">
      <c r="B39" s="863"/>
      <c r="C39" s="854" t="e">
        <f>+'Critères d''éligibilité socle'!#REF!</f>
        <v>#REF!</v>
      </c>
      <c r="D39" s="855"/>
      <c r="E39" s="855"/>
      <c r="F39" s="855"/>
      <c r="G39" s="855"/>
      <c r="H39" s="856"/>
    </row>
    <row r="40" spans="2:16" ht="22.5" customHeight="1" x14ac:dyDescent="0.35">
      <c r="B40" s="863" t="s">
        <v>21</v>
      </c>
      <c r="C40" s="854" t="str">
        <f>+'Critères d''éligibilité socle'!C24</f>
        <v>L'opération est conforme aux champs d'intervention du FEDER définis à l'article 5 du règlement (UE) n°2021/1058.</v>
      </c>
      <c r="D40" s="855"/>
      <c r="E40" s="855"/>
      <c r="F40" s="855"/>
      <c r="G40" s="855"/>
      <c r="H40" s="856"/>
    </row>
    <row r="41" spans="2:16" ht="15.5" x14ac:dyDescent="0.35">
      <c r="B41" s="863"/>
      <c r="C41" s="854" t="str">
        <f>+'Critères d''éligibilité socle'!C25</f>
        <v>L'opération est conforme aux exclusions du champs d'intervention du FEDER définies à l'article 7 du règlement (UE) n°2021/1058.</v>
      </c>
      <c r="D41" s="855"/>
      <c r="E41" s="855"/>
      <c r="F41" s="855"/>
      <c r="G41" s="855"/>
      <c r="H41" s="856"/>
    </row>
    <row r="42" spans="2:16" ht="15.5" x14ac:dyDescent="0.35">
      <c r="B42" s="93" t="s">
        <v>24</v>
      </c>
      <c r="C42" s="854" t="str">
        <f>+'Critères d''éligibilité socle'!C26</f>
        <v xml:space="preserve">L'opération est conforme aux champs d'intervention du FSE+ définis aux articles 16 et 22 du règlement (UE) n°2021/1057 </v>
      </c>
      <c r="D42" s="855"/>
      <c r="E42" s="855"/>
      <c r="F42" s="855"/>
      <c r="G42" s="855"/>
      <c r="H42" s="856"/>
    </row>
    <row r="43" spans="2:16" ht="16" thickBot="1" x14ac:dyDescent="0.4">
      <c r="B43" s="94" t="s">
        <v>26</v>
      </c>
      <c r="C43" s="888" t="str">
        <f>+'Critères d''éligibilité socle'!C27</f>
        <v>L'opération est conforme aux règles définies au niveau national par le décret n°2022-608 du 21 avril 2022 fixant les règles nationales d’éligibilité des dépenses.</v>
      </c>
      <c r="D43" s="889"/>
      <c r="E43" s="889"/>
      <c r="F43" s="889"/>
      <c r="G43" s="889"/>
      <c r="H43" s="890"/>
    </row>
    <row r="44" spans="2:16" x14ac:dyDescent="0.35">
      <c r="B44" s="92"/>
      <c r="C44" s="42"/>
    </row>
    <row r="45" spans="2:16" ht="26" x14ac:dyDescent="0.6">
      <c r="B45" s="408" t="s">
        <v>125</v>
      </c>
      <c r="C45" s="47"/>
    </row>
    <row r="46" spans="2:16" x14ac:dyDescent="0.35">
      <c r="B46" s="388"/>
      <c r="L46" s="12"/>
      <c r="M46" s="41"/>
      <c r="N46" s="2"/>
      <c r="O46" s="2"/>
      <c r="P46" s="2"/>
    </row>
    <row r="47" spans="2:16" x14ac:dyDescent="0.35">
      <c r="B47" s="895" t="s">
        <v>375</v>
      </c>
      <c r="C47" s="893" t="s">
        <v>458</v>
      </c>
      <c r="D47" s="875" t="s">
        <v>459</v>
      </c>
      <c r="E47" s="875"/>
      <c r="F47" s="875"/>
      <c r="G47" s="875"/>
      <c r="H47" s="876"/>
      <c r="L47" s="12"/>
      <c r="M47" s="41"/>
      <c r="N47" s="2"/>
      <c r="O47" s="2"/>
      <c r="P47" s="2"/>
    </row>
    <row r="48" spans="2:16" ht="94.5" customHeight="1" x14ac:dyDescent="0.35">
      <c r="B48" s="896"/>
      <c r="C48" s="894"/>
      <c r="D48" s="891" t="s">
        <v>460</v>
      </c>
      <c r="E48" s="891"/>
      <c r="F48" s="891"/>
      <c r="G48" s="891"/>
      <c r="H48" s="892"/>
      <c r="M48" s="30"/>
      <c r="N48" s="43"/>
      <c r="O48" s="43"/>
      <c r="P48" s="43"/>
    </row>
    <row r="49" spans="2:16" x14ac:dyDescent="0.35">
      <c r="B49" s="61"/>
      <c r="C49" s="61"/>
      <c r="D49" s="42"/>
      <c r="E49" s="42"/>
      <c r="F49" s="42"/>
      <c r="G49" s="42"/>
      <c r="H49" s="42"/>
      <c r="M49" s="30"/>
      <c r="N49" s="43"/>
      <c r="O49" s="43"/>
      <c r="P49" s="43"/>
    </row>
    <row r="50" spans="2:16" x14ac:dyDescent="0.35">
      <c r="B50" s="389" t="s">
        <v>461</v>
      </c>
      <c r="C50" s="390"/>
      <c r="D50" s="42"/>
      <c r="E50" s="42"/>
      <c r="F50" s="42"/>
      <c r="G50" s="42"/>
      <c r="H50" s="42"/>
      <c r="M50" s="30"/>
      <c r="N50" s="43"/>
      <c r="O50" s="43"/>
      <c r="P50" s="43"/>
    </row>
    <row r="51" spans="2:16" x14ac:dyDescent="0.35">
      <c r="B51" s="389" t="s">
        <v>462</v>
      </c>
      <c r="C51" s="390"/>
      <c r="D51" s="42"/>
      <c r="E51" s="42"/>
      <c r="F51" s="42"/>
      <c r="G51" s="42"/>
      <c r="H51" s="42"/>
      <c r="M51" s="30"/>
      <c r="N51" s="43"/>
      <c r="O51" s="43"/>
      <c r="P51" s="43"/>
    </row>
    <row r="52" spans="2:16" ht="15" thickBot="1" x14ac:dyDescent="0.4">
      <c r="B52" s="389" t="s">
        <v>463</v>
      </c>
      <c r="C52" s="390"/>
      <c r="D52" s="42"/>
      <c r="E52" s="42"/>
      <c r="F52" s="42"/>
      <c r="G52" s="42"/>
      <c r="H52" s="42"/>
      <c r="M52" s="30"/>
      <c r="N52" s="43"/>
      <c r="O52" s="43"/>
      <c r="P52" s="43"/>
    </row>
    <row r="53" spans="2:16" ht="111.65" customHeight="1" thickBot="1" x14ac:dyDescent="0.4">
      <c r="B53" s="67" t="s">
        <v>454</v>
      </c>
      <c r="C53" s="391" t="s">
        <v>464</v>
      </c>
      <c r="D53" s="880" t="s">
        <v>465</v>
      </c>
      <c r="E53" s="880"/>
      <c r="F53" s="880"/>
      <c r="G53" s="880"/>
      <c r="H53" s="881"/>
      <c r="M53" s="30"/>
      <c r="N53" s="43"/>
      <c r="O53" s="43"/>
      <c r="P53" s="43"/>
    </row>
    <row r="54" spans="2:16" x14ac:dyDescent="0.35">
      <c r="C54" s="61"/>
      <c r="D54" s="42"/>
      <c r="E54" s="42"/>
      <c r="F54" s="42"/>
      <c r="G54" s="42"/>
      <c r="H54" s="42"/>
      <c r="M54" s="30"/>
      <c r="N54" s="43"/>
      <c r="O54" s="43"/>
      <c r="P54" s="43"/>
    </row>
    <row r="55" spans="2:16" x14ac:dyDescent="0.35">
      <c r="B55" s="61"/>
      <c r="C55" s="61"/>
      <c r="D55" s="42"/>
      <c r="E55" s="42"/>
      <c r="F55" s="42"/>
      <c r="G55" s="42"/>
      <c r="H55" s="42"/>
      <c r="M55" s="30"/>
      <c r="N55" s="43"/>
      <c r="O55" s="43"/>
      <c r="P55" s="43"/>
    </row>
    <row r="56" spans="2:16" ht="15" thickBot="1" x14ac:dyDescent="0.4">
      <c r="B56" s="389" t="s">
        <v>466</v>
      </c>
      <c r="C56" s="390"/>
      <c r="D56" s="42"/>
      <c r="E56" s="42"/>
      <c r="F56" s="42"/>
      <c r="G56" s="42"/>
      <c r="H56" s="42"/>
      <c r="M56" s="30"/>
      <c r="N56" s="43"/>
      <c r="O56" s="43"/>
      <c r="P56" s="43"/>
    </row>
    <row r="57" spans="2:16" ht="209.25" customHeight="1" x14ac:dyDescent="0.35">
      <c r="B57" s="886" t="s">
        <v>454</v>
      </c>
      <c r="C57" s="868" t="s">
        <v>467</v>
      </c>
      <c r="D57" s="870" t="s">
        <v>468</v>
      </c>
      <c r="E57" s="870"/>
      <c r="F57" s="870"/>
      <c r="G57" s="870"/>
      <c r="H57" s="871"/>
      <c r="M57" s="30"/>
      <c r="N57" s="43"/>
      <c r="O57" s="43"/>
      <c r="P57" s="43"/>
    </row>
    <row r="58" spans="2:16" ht="35.25" customHeight="1" thickBot="1" x14ac:dyDescent="0.4">
      <c r="B58" s="887"/>
      <c r="C58" s="869"/>
      <c r="D58" s="872" t="s">
        <v>469</v>
      </c>
      <c r="E58" s="873"/>
      <c r="F58" s="873"/>
      <c r="G58" s="873"/>
      <c r="H58" s="874"/>
      <c r="M58" s="30"/>
      <c r="N58" s="43"/>
      <c r="O58" s="43"/>
      <c r="P58" s="43"/>
    </row>
    <row r="59" spans="2:16" x14ac:dyDescent="0.35">
      <c r="D59" s="42"/>
      <c r="E59" s="42"/>
      <c r="F59" s="42"/>
      <c r="G59" s="42"/>
      <c r="H59" s="42"/>
      <c r="M59" s="30"/>
      <c r="N59" s="43"/>
      <c r="O59" s="43"/>
      <c r="P59" s="43"/>
    </row>
    <row r="60" spans="2:16" ht="15" thickBot="1" x14ac:dyDescent="0.4">
      <c r="B60" s="389" t="s">
        <v>470</v>
      </c>
      <c r="C60" s="390"/>
      <c r="D60" s="42"/>
      <c r="E60" s="42"/>
      <c r="F60" s="42"/>
      <c r="G60" s="42"/>
      <c r="H60" s="42"/>
      <c r="M60" s="30"/>
      <c r="N60" s="43"/>
      <c r="O60" s="43"/>
      <c r="P60" s="43"/>
    </row>
    <row r="61" spans="2:16" ht="218.25" customHeight="1" x14ac:dyDescent="0.35">
      <c r="B61" s="898" t="s">
        <v>454</v>
      </c>
      <c r="C61" s="868" t="s">
        <v>471</v>
      </c>
      <c r="D61" s="870" t="s">
        <v>468</v>
      </c>
      <c r="E61" s="870"/>
      <c r="F61" s="870"/>
      <c r="G61" s="870"/>
      <c r="H61" s="871"/>
      <c r="M61" s="30"/>
      <c r="N61" s="43"/>
      <c r="O61" s="43"/>
      <c r="P61" s="43"/>
    </row>
    <row r="62" spans="2:16" ht="37.5" customHeight="1" thickBot="1" x14ac:dyDescent="0.4">
      <c r="B62" s="899"/>
      <c r="C62" s="869"/>
      <c r="D62" s="872" t="s">
        <v>472</v>
      </c>
      <c r="E62" s="873"/>
      <c r="F62" s="873"/>
      <c r="G62" s="873"/>
      <c r="H62" s="874"/>
      <c r="M62" s="30"/>
      <c r="N62" s="43"/>
      <c r="O62" s="43"/>
      <c r="P62" s="43"/>
    </row>
    <row r="63" spans="2:16" x14ac:dyDescent="0.35">
      <c r="B63" s="61"/>
      <c r="C63" s="61"/>
      <c r="D63" s="42"/>
      <c r="E63" s="42"/>
      <c r="F63" s="42"/>
      <c r="G63" s="42"/>
      <c r="H63" s="42"/>
      <c r="M63" s="30"/>
      <c r="N63" s="43"/>
      <c r="O63" s="43"/>
      <c r="P63" s="43"/>
    </row>
    <row r="64" spans="2:16" hidden="1" x14ac:dyDescent="0.35">
      <c r="B64" s="61"/>
      <c r="C64" s="61"/>
      <c r="D64" s="42"/>
      <c r="E64" s="42"/>
      <c r="F64" s="42"/>
      <c r="G64" s="42"/>
      <c r="H64" s="42"/>
      <c r="M64" s="30"/>
      <c r="N64" s="43"/>
      <c r="O64" s="43"/>
      <c r="P64" s="43"/>
    </row>
    <row r="65" spans="1:16" hidden="1" x14ac:dyDescent="0.35">
      <c r="B65" s="61"/>
      <c r="C65" s="61"/>
      <c r="D65" s="42"/>
      <c r="E65" s="42"/>
      <c r="F65" s="42"/>
      <c r="G65" s="42"/>
      <c r="H65" s="42"/>
      <c r="M65" s="30"/>
      <c r="N65" s="43"/>
      <c r="O65" s="43"/>
      <c r="P65" s="43"/>
    </row>
    <row r="66" spans="1:16" hidden="1" x14ac:dyDescent="0.35">
      <c r="B66" s="61"/>
      <c r="C66" s="61"/>
      <c r="D66" s="42"/>
      <c r="E66" s="42"/>
      <c r="F66" s="42"/>
      <c r="G66" s="42"/>
      <c r="H66" s="42"/>
      <c r="M66" s="30"/>
      <c r="N66" s="43"/>
      <c r="O66" s="43"/>
      <c r="P66" s="43"/>
    </row>
    <row r="67" spans="1:16" hidden="1" x14ac:dyDescent="0.35">
      <c r="B67" s="61"/>
      <c r="C67" s="61"/>
      <c r="D67" s="42"/>
      <c r="E67" s="42"/>
      <c r="F67" s="42"/>
      <c r="G67" s="42"/>
      <c r="H67" s="42"/>
      <c r="M67" s="30"/>
      <c r="N67" s="43"/>
      <c r="O67" s="43"/>
      <c r="P67" s="43"/>
    </row>
    <row r="68" spans="1:16" hidden="1" x14ac:dyDescent="0.35">
      <c r="B68" s="61"/>
      <c r="C68" s="61"/>
      <c r="D68" s="42"/>
      <c r="E68" s="42"/>
      <c r="F68" s="42"/>
      <c r="G68" s="42"/>
      <c r="H68" s="42"/>
      <c r="M68" s="30"/>
      <c r="N68" s="43"/>
      <c r="O68" s="43"/>
      <c r="P68" s="43"/>
    </row>
    <row r="69" spans="1:16" hidden="1" x14ac:dyDescent="0.35">
      <c r="B69" s="61"/>
      <c r="C69" s="61"/>
      <c r="D69" s="42"/>
      <c r="E69" s="42"/>
      <c r="F69" s="42"/>
      <c r="G69" s="42"/>
      <c r="H69" s="42"/>
      <c r="M69" s="30"/>
      <c r="N69" s="43"/>
      <c r="O69" s="43"/>
      <c r="P69" s="43"/>
    </row>
    <row r="70" spans="1:16" hidden="1" x14ac:dyDescent="0.35">
      <c r="B70" s="61"/>
      <c r="C70" s="61"/>
      <c r="D70" s="42"/>
      <c r="E70" s="42"/>
      <c r="F70" s="42"/>
      <c r="G70" s="42"/>
      <c r="H70" s="42"/>
      <c r="M70" s="30"/>
      <c r="N70" s="43"/>
      <c r="O70" s="43"/>
      <c r="P70" s="43"/>
    </row>
    <row r="71" spans="1:16" hidden="1" x14ac:dyDescent="0.35">
      <c r="B71" s="61"/>
      <c r="C71" s="61"/>
      <c r="D71" s="42"/>
      <c r="E71" s="42"/>
      <c r="F71" s="42"/>
      <c r="G71" s="42"/>
      <c r="H71" s="42"/>
      <c r="M71" s="30"/>
      <c r="N71" s="43"/>
      <c r="O71" s="43"/>
      <c r="P71" s="43"/>
    </row>
    <row r="72" spans="1:16" hidden="1" x14ac:dyDescent="0.35">
      <c r="B72" s="61"/>
      <c r="C72" s="61"/>
      <c r="D72" s="42"/>
      <c r="E72" s="42"/>
      <c r="F72" s="42"/>
      <c r="G72" s="42"/>
      <c r="H72" s="42"/>
      <c r="M72" s="30"/>
      <c r="N72" s="43"/>
      <c r="O72" s="43"/>
      <c r="P72" s="43"/>
    </row>
    <row r="73" spans="1:16" hidden="1" x14ac:dyDescent="0.35">
      <c r="B73" s="61"/>
      <c r="C73" s="61"/>
      <c r="D73" s="42"/>
      <c r="E73" s="42"/>
      <c r="F73" s="42"/>
      <c r="G73" s="42"/>
      <c r="H73" s="42"/>
      <c r="M73" s="30"/>
      <c r="N73" s="43"/>
      <c r="O73" s="43"/>
      <c r="P73" s="43"/>
    </row>
    <row r="74" spans="1:16" hidden="1" x14ac:dyDescent="0.35">
      <c r="B74" s="61"/>
      <c r="C74" s="61"/>
      <c r="D74" s="42"/>
      <c r="E74" s="42"/>
      <c r="F74" s="42"/>
      <c r="G74" s="42"/>
      <c r="H74" s="42"/>
      <c r="M74" s="30"/>
      <c r="N74" s="43"/>
      <c r="O74" s="43"/>
      <c r="P74" s="43"/>
    </row>
    <row r="75" spans="1:16" x14ac:dyDescent="0.35">
      <c r="B75" s="61"/>
      <c r="C75" s="61"/>
      <c r="D75" s="42"/>
      <c r="E75" s="42"/>
      <c r="F75" s="42"/>
      <c r="G75" s="42"/>
      <c r="H75" s="42"/>
      <c r="M75" s="30"/>
      <c r="N75" s="43"/>
      <c r="O75" s="43"/>
      <c r="P75" s="43"/>
    </row>
    <row r="76" spans="1:16" ht="26" x14ac:dyDescent="0.6">
      <c r="B76" s="40" t="s">
        <v>251</v>
      </c>
      <c r="C76" s="4"/>
      <c r="E76" s="6"/>
      <c r="F76" s="6"/>
      <c r="G76" s="3"/>
      <c r="H76" s="3"/>
    </row>
    <row r="77" spans="1:16" ht="26" x14ac:dyDescent="0.6">
      <c r="B77" s="40" t="s">
        <v>134</v>
      </c>
      <c r="C77" s="4"/>
      <c r="D77" s="40"/>
      <c r="E77" s="6"/>
      <c r="F77" s="6"/>
      <c r="G77" s="3"/>
      <c r="H77" s="3"/>
      <c r="M77" s="30"/>
      <c r="N77" s="43"/>
      <c r="O77" s="43"/>
      <c r="P77" s="43"/>
    </row>
    <row r="78" spans="1:16" x14ac:dyDescent="0.35">
      <c r="A78" t="s">
        <v>29</v>
      </c>
      <c r="B78" s="27"/>
      <c r="C78" s="864" t="s">
        <v>135</v>
      </c>
      <c r="D78" s="864" t="s">
        <v>31</v>
      </c>
      <c r="E78" s="864" t="s">
        <v>141</v>
      </c>
      <c r="F78" s="864" t="s">
        <v>33</v>
      </c>
      <c r="G78" s="866" t="s">
        <v>34</v>
      </c>
      <c r="H78" s="864" t="s">
        <v>473</v>
      </c>
    </row>
    <row r="79" spans="1:16" x14ac:dyDescent="0.35">
      <c r="B79" s="28"/>
      <c r="C79" s="865"/>
      <c r="D79" s="865"/>
      <c r="E79" s="865"/>
      <c r="F79" s="865"/>
      <c r="G79" s="867"/>
      <c r="H79" s="865"/>
    </row>
    <row r="80" spans="1:16" ht="46.5" x14ac:dyDescent="0.35">
      <c r="B80" s="113" t="str">
        <f>+'critères transversaux'!B6</f>
        <v xml:space="preserve">Cohérence générale </v>
      </c>
      <c r="C80" s="71" t="str">
        <f>+'critères transversaux'!C6</f>
        <v>Le projet présente une bonne logique globale au niveau de sa stratégie, de ses objectifs, de ses moyens et de ses résultats. Par ailleurs, sa mise en œuvre  et le montage proposé sont simples, réalistes.</v>
      </c>
      <c r="D80" s="72">
        <f>+'critères transversaux'!D6</f>
        <v>0</v>
      </c>
      <c r="E80" s="72">
        <f>+'critères transversaux'!E6</f>
        <v>4</v>
      </c>
      <c r="F80" s="72">
        <f>+'critères transversaux'!F6</f>
        <v>0</v>
      </c>
      <c r="G80" s="72" t="s">
        <v>38</v>
      </c>
      <c r="H80" s="73"/>
    </row>
    <row r="81" spans="2:16" ht="31" x14ac:dyDescent="0.35">
      <c r="B81" s="434" t="str">
        <f>+'critères transversaux'!B7</f>
        <v>Caractère structurant</v>
      </c>
      <c r="C81" s="74" t="str">
        <f>+'critères transversaux'!C7</f>
        <v>Le projet contribue au développement régional durable et impacte positivement l’économie locale, génère un effet levier pour la croissance et l’emploi.</v>
      </c>
      <c r="D81" s="72">
        <f>+'critères transversaux'!D7</f>
        <v>0</v>
      </c>
      <c r="E81" s="72">
        <f>+'critères transversaux'!E7</f>
        <v>4</v>
      </c>
      <c r="F81" s="72">
        <f>+'critères transversaux'!F7</f>
        <v>0</v>
      </c>
      <c r="G81" s="72" t="s">
        <v>38</v>
      </c>
      <c r="H81" s="73"/>
    </row>
    <row r="82" spans="2:16" ht="62" x14ac:dyDescent="0.35">
      <c r="B82" s="435"/>
      <c r="C82" s="7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72">
        <f>+'critères transversaux'!D8</f>
        <v>0</v>
      </c>
      <c r="E82" s="72">
        <f>+'critères transversaux'!E8</f>
        <v>5</v>
      </c>
      <c r="F82" s="72">
        <f>+'critères transversaux'!F8</f>
        <v>0</v>
      </c>
      <c r="G82" s="72" t="s">
        <v>38</v>
      </c>
      <c r="H82" s="73"/>
    </row>
    <row r="83" spans="2:16" ht="46.5" x14ac:dyDescent="0.35">
      <c r="B83" s="429" t="str">
        <f>+'critères transversaux'!B9</f>
        <v>Principe de développement durable</v>
      </c>
      <c r="C83" s="75"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72">
        <f>+'critères transversaux'!D9</f>
        <v>0</v>
      </c>
      <c r="E83" s="72">
        <f>+'critères transversaux'!E9</f>
        <v>3</v>
      </c>
      <c r="F83" s="72">
        <f>+'critères transversaux'!F9</f>
        <v>0</v>
      </c>
      <c r="G83" s="72"/>
      <c r="H83" s="73"/>
    </row>
    <row r="84" spans="2:16" ht="15.75" customHeight="1" x14ac:dyDescent="0.35">
      <c r="B84" s="430"/>
      <c r="C84" s="75" t="str">
        <f>+'critères transversaux'!C10</f>
        <v>Le projet intègre une politique d'éco-communication et/ou d’éco-manifestation.</v>
      </c>
      <c r="D84" s="72">
        <f>+'critères transversaux'!D10</f>
        <v>0</v>
      </c>
      <c r="E84" s="72">
        <f>+'critères transversaux'!E10</f>
        <v>2</v>
      </c>
      <c r="F84" s="72">
        <f>+'critères transversaux'!F10</f>
        <v>0</v>
      </c>
      <c r="G84" s="72"/>
      <c r="H84" s="73"/>
      <c r="J84" s="31"/>
    </row>
    <row r="85" spans="2:16" ht="62" x14ac:dyDescent="0.35">
      <c r="B85" s="430"/>
      <c r="C85" s="75"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72">
        <f>+'critères transversaux'!D11</f>
        <v>0</v>
      </c>
      <c r="E85" s="72">
        <f>+'critères transversaux'!E11</f>
        <v>2</v>
      </c>
      <c r="F85" s="72">
        <f>+'critères transversaux'!F11</f>
        <v>0</v>
      </c>
      <c r="G85" s="72"/>
      <c r="H85" s="73"/>
      <c r="J85" s="31"/>
    </row>
    <row r="86" spans="2:16" ht="62" x14ac:dyDescent="0.35">
      <c r="B86" s="114" t="str">
        <f>+'critères transversaux'!B12</f>
        <v>Uniquement pour les projets prévoyant la création ou la réhabilitation d'infrastructures (FEDER)</v>
      </c>
      <c r="C86" s="75"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72">
        <f>+'critères transversaux'!D12</f>
        <v>0</v>
      </c>
      <c r="E86" s="72">
        <f>+'critères transversaux'!E12</f>
        <v>1</v>
      </c>
      <c r="F86" s="72">
        <f>+'critères transversaux'!F12</f>
        <v>0</v>
      </c>
      <c r="G86" s="72" t="s">
        <v>38</v>
      </c>
      <c r="H86" s="73"/>
      <c r="J86" s="31"/>
      <c r="K86" s="32"/>
    </row>
    <row r="87" spans="2:16" ht="46.5" x14ac:dyDescent="0.35">
      <c r="B87" s="428" t="str">
        <f>+'critères transversaux'!B13</f>
        <v>Uniquement pour les projets prévoyant la conduite d'études (FEDER ou FSE)</v>
      </c>
      <c r="C87" s="75" t="str">
        <f>+'critères transversaux'!C13</f>
        <v>Les professionnels qui ont la charge de la conduite de l'étude apportent des garanties quant à la qualité du résultat de l'étude produite (profil et légitimité des consultants…) et/ou des dispositions sont prévues en ce sens.</v>
      </c>
      <c r="D87" s="72">
        <f>+'critères transversaux'!D13</f>
        <v>0</v>
      </c>
      <c r="E87" s="72">
        <f>+'critères transversaux'!E13</f>
        <v>3</v>
      </c>
      <c r="F87" s="72">
        <f>+'critères transversaux'!F13</f>
        <v>0</v>
      </c>
      <c r="G87" s="72" t="s">
        <v>38</v>
      </c>
      <c r="H87" s="73"/>
      <c r="J87" s="31"/>
    </row>
    <row r="88" spans="2:16" ht="46.5" x14ac:dyDescent="0.35">
      <c r="B88" s="428"/>
      <c r="C88" s="75" t="str">
        <f>+'critères transversaux'!C14</f>
        <v>A son achèvement, l'étude produira des impacts concrets pour les territoires (les livrables sont-ils placés à disposition du public ? l'étude prévoit-elle la mise en place d'actions pilotes à son achèvement ?).</v>
      </c>
      <c r="D88" s="72">
        <f>+'critères transversaux'!D14</f>
        <v>0</v>
      </c>
      <c r="E88" s="72">
        <f>+'critères transversaux'!E14</f>
        <v>2</v>
      </c>
      <c r="F88" s="72">
        <f>+'critères transversaux'!F14</f>
        <v>0</v>
      </c>
      <c r="G88" s="72" t="s">
        <v>38</v>
      </c>
      <c r="H88" s="73"/>
      <c r="J88" s="31"/>
    </row>
    <row r="89" spans="2:16" ht="15.5" x14ac:dyDescent="0.35">
      <c r="C89" s="76"/>
      <c r="D89" s="77"/>
      <c r="E89" s="77"/>
      <c r="F89" s="77"/>
      <c r="G89" s="77"/>
      <c r="H89" s="77"/>
      <c r="J89" s="1"/>
    </row>
    <row r="90" spans="2:16" ht="15.75" customHeight="1"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
    </row>
    <row r="91" spans="2:16" ht="15.75" customHeight="1"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
    </row>
    <row r="92" spans="2:16" ht="15.75" customHeight="1" x14ac:dyDescent="0.4">
      <c r="B92" s="531"/>
      <c r="C92" s="265" t="str">
        <f>+'critères transversaux'!C18</f>
        <v>Sous-total FEDER avec études sans infrastructure</v>
      </c>
      <c r="D92" s="252"/>
      <c r="E92" s="122">
        <f>+SUM(E80:E88)-E86</f>
        <v>25</v>
      </c>
      <c r="F92" s="122">
        <f>+SUM(F80:F88)-F86</f>
        <v>0</v>
      </c>
      <c r="G92" s="128"/>
      <c r="H92" s="128"/>
      <c r="J92" s="1"/>
    </row>
    <row r="93" spans="2:16" ht="15.75" customHeight="1" x14ac:dyDescent="0.4">
      <c r="B93" s="531"/>
      <c r="C93" s="265" t="str">
        <f>+'critères transversaux'!C19</f>
        <v>Sous total FEDER avec études avec infrastructures</v>
      </c>
      <c r="D93" s="266"/>
      <c r="E93" s="122">
        <f>+SUM(E80:E88)</f>
        <v>26</v>
      </c>
      <c r="F93" s="122">
        <f>+SUM(F80:F88)</f>
        <v>0</v>
      </c>
      <c r="G93" s="129"/>
      <c r="H93" s="129"/>
    </row>
    <row r="94" spans="2:16" ht="18" x14ac:dyDescent="0.4">
      <c r="B94" s="531"/>
      <c r="C94" s="265" t="str">
        <f>+'critères transversaux'!C20</f>
        <v>Sous-total FSE+ sans études</v>
      </c>
      <c r="D94" s="266"/>
      <c r="E94" s="122">
        <f>+SUM(E80:E85)</f>
        <v>20</v>
      </c>
      <c r="F94" s="122">
        <f>+SUM(F80:F85)</f>
        <v>0</v>
      </c>
      <c r="G94" s="129"/>
      <c r="H94" s="129"/>
    </row>
    <row r="95" spans="2:16" ht="18" x14ac:dyDescent="0.4">
      <c r="B95" s="435"/>
      <c r="C95" s="265" t="str">
        <f>+'critères transversaux'!C21</f>
        <v>Sous-total FSE+ avec études</v>
      </c>
      <c r="D95" s="266"/>
      <c r="E95" s="122">
        <f>+SUM(E80:E85)+E87+E88</f>
        <v>25</v>
      </c>
      <c r="F95" s="122">
        <f>+SUM(F80:F85)+F87+F88</f>
        <v>0</v>
      </c>
      <c r="G95" s="129"/>
      <c r="H95" s="129"/>
      <c r="M95" s="30"/>
      <c r="N95" s="43"/>
      <c r="O95" s="43"/>
      <c r="P95" s="43"/>
    </row>
    <row r="96" spans="2:16" x14ac:dyDescent="0.35">
      <c r="B96" s="44"/>
      <c r="C96" s="5"/>
      <c r="E96" s="392"/>
      <c r="F96" s="2"/>
      <c r="M96" s="30"/>
      <c r="N96" s="43"/>
      <c r="O96" s="43"/>
      <c r="P96" s="43"/>
    </row>
    <row r="97" spans="2:16" ht="26" x14ac:dyDescent="0.6">
      <c r="B97" s="40" t="s">
        <v>137</v>
      </c>
      <c r="C97" s="13"/>
      <c r="D97" s="40"/>
      <c r="M97" s="30"/>
      <c r="N97" s="43"/>
      <c r="O97" s="43"/>
      <c r="P97" s="43"/>
    </row>
    <row r="98" spans="2:16" x14ac:dyDescent="0.35">
      <c r="M98" s="42"/>
      <c r="N98" s="43"/>
      <c r="O98" s="43"/>
      <c r="P98" s="43"/>
    </row>
    <row r="99" spans="2:16" ht="284.25" customHeight="1" x14ac:dyDescent="0.35">
      <c r="B99" s="68" t="s">
        <v>474</v>
      </c>
      <c r="C99" s="386"/>
    </row>
    <row r="100" spans="2:16" ht="15" thickBot="1" x14ac:dyDescent="0.4">
      <c r="B100" s="35" t="s">
        <v>461</v>
      </c>
      <c r="C100" s="59"/>
    </row>
    <row r="101" spans="2:16" ht="31" x14ac:dyDescent="0.35">
      <c r="B101" s="771" t="s">
        <v>454</v>
      </c>
      <c r="C101" s="20" t="s">
        <v>140</v>
      </c>
      <c r="D101" s="45" t="s">
        <v>31</v>
      </c>
      <c r="E101" s="22" t="s">
        <v>141</v>
      </c>
      <c r="F101" s="20" t="s">
        <v>142</v>
      </c>
      <c r="G101" s="22" t="s">
        <v>71</v>
      </c>
      <c r="H101" s="23" t="s">
        <v>473</v>
      </c>
      <c r="M101" s="30"/>
      <c r="N101" s="43"/>
      <c r="O101" s="43"/>
      <c r="P101" s="43"/>
    </row>
    <row r="102" spans="2:16" ht="58" x14ac:dyDescent="0.35">
      <c r="B102" s="772"/>
      <c r="C102" s="393" t="s">
        <v>475</v>
      </c>
      <c r="D102" s="394"/>
      <c r="E102" s="395">
        <v>2</v>
      </c>
      <c r="F102" s="395">
        <f>D102*E102</f>
        <v>0</v>
      </c>
      <c r="G102" s="396"/>
      <c r="H102" s="397"/>
      <c r="M102" s="30"/>
      <c r="N102" s="43"/>
      <c r="O102" s="43"/>
      <c r="P102" s="43"/>
    </row>
    <row r="103" spans="2:16" ht="51.65" customHeight="1" x14ac:dyDescent="0.35">
      <c r="B103" s="772"/>
      <c r="C103" s="393" t="s">
        <v>476</v>
      </c>
      <c r="D103" s="394"/>
      <c r="E103" s="395">
        <v>2</v>
      </c>
      <c r="F103" s="395">
        <f t="shared" ref="F103" si="0">D103*E103</f>
        <v>0</v>
      </c>
      <c r="G103" s="396"/>
      <c r="H103" s="397"/>
      <c r="M103" s="30"/>
      <c r="N103" s="43"/>
      <c r="O103" s="43"/>
      <c r="P103" s="43"/>
    </row>
    <row r="104" spans="2:16" ht="15" thickBot="1" x14ac:dyDescent="0.4">
      <c r="B104" s="773"/>
      <c r="C104" s="24" t="s">
        <v>78</v>
      </c>
      <c r="D104" s="24"/>
      <c r="E104" s="36"/>
      <c r="F104" s="46">
        <f>SUM(F102:F103)</f>
        <v>0</v>
      </c>
      <c r="G104" s="24"/>
      <c r="H104" s="25"/>
    </row>
    <row r="106" spans="2:16" ht="15" thickBot="1" x14ac:dyDescent="0.4">
      <c r="B106" s="35" t="s">
        <v>462</v>
      </c>
      <c r="C106" s="60"/>
      <c r="M106" s="30"/>
      <c r="N106" s="43"/>
      <c r="O106" s="43"/>
      <c r="P106" s="43"/>
    </row>
    <row r="107" spans="2:16" ht="31" x14ac:dyDescent="0.35">
      <c r="B107" s="771" t="s">
        <v>454</v>
      </c>
      <c r="C107" s="20" t="s">
        <v>140</v>
      </c>
      <c r="D107" s="45" t="s">
        <v>31</v>
      </c>
      <c r="E107" s="22" t="s">
        <v>141</v>
      </c>
      <c r="F107" s="20" t="s">
        <v>142</v>
      </c>
      <c r="G107" s="22" t="s">
        <v>71</v>
      </c>
      <c r="H107" s="23" t="s">
        <v>473</v>
      </c>
      <c r="M107" s="30"/>
      <c r="N107" s="43"/>
      <c r="O107" s="43"/>
      <c r="P107" s="43"/>
    </row>
    <row r="108" spans="2:16" ht="29" x14ac:dyDescent="0.35">
      <c r="B108" s="772"/>
      <c r="C108" s="393" t="s">
        <v>477</v>
      </c>
      <c r="D108" s="394"/>
      <c r="E108" s="395">
        <v>2</v>
      </c>
      <c r="F108" s="395">
        <f>D108*E108</f>
        <v>0</v>
      </c>
      <c r="G108" s="396"/>
      <c r="H108" s="397"/>
      <c r="M108" s="30"/>
      <c r="N108" s="43"/>
      <c r="O108" s="43"/>
      <c r="P108" s="43"/>
    </row>
    <row r="109" spans="2:16" ht="29" x14ac:dyDescent="0.35">
      <c r="B109" s="772"/>
      <c r="C109" s="393" t="s">
        <v>478</v>
      </c>
      <c r="D109" s="394"/>
      <c r="E109" s="395">
        <v>2</v>
      </c>
      <c r="F109" s="395">
        <f t="shared" ref="F109:F111" si="1">D109*E109</f>
        <v>0</v>
      </c>
      <c r="G109" s="396"/>
      <c r="H109" s="397"/>
      <c r="M109" s="30"/>
      <c r="N109" s="43"/>
      <c r="O109" s="43"/>
      <c r="P109" s="43"/>
    </row>
    <row r="110" spans="2:16" x14ac:dyDescent="0.35">
      <c r="B110" s="897"/>
      <c r="C110" s="393" t="s">
        <v>479</v>
      </c>
      <c r="D110" s="394"/>
      <c r="E110" s="395">
        <v>2</v>
      </c>
      <c r="F110" s="395">
        <f t="shared" si="1"/>
        <v>0</v>
      </c>
      <c r="G110" s="396"/>
      <c r="H110" s="397"/>
    </row>
    <row r="111" spans="2:16" ht="29" x14ac:dyDescent="0.35">
      <c r="B111" s="897"/>
      <c r="C111" s="393" t="s">
        <v>480</v>
      </c>
      <c r="D111" s="394"/>
      <c r="E111" s="395">
        <v>2</v>
      </c>
      <c r="F111" s="395">
        <f t="shared" si="1"/>
        <v>0</v>
      </c>
      <c r="G111" s="396"/>
      <c r="H111" s="397"/>
    </row>
    <row r="112" spans="2:16" ht="15" thickBot="1" x14ac:dyDescent="0.4">
      <c r="B112" s="773"/>
      <c r="C112" s="24" t="s">
        <v>78</v>
      </c>
      <c r="D112" s="24"/>
      <c r="E112" s="36"/>
      <c r="F112" s="46">
        <f>SUM(F108:F109)</f>
        <v>0</v>
      </c>
      <c r="G112" s="24"/>
      <c r="H112" s="25"/>
    </row>
    <row r="113" spans="2:16" x14ac:dyDescent="0.35">
      <c r="B113" s="37"/>
      <c r="C113" s="64"/>
      <c r="D113" s="64"/>
      <c r="E113" s="65"/>
      <c r="F113" s="66"/>
      <c r="G113" s="64"/>
      <c r="H113" s="64"/>
    </row>
    <row r="114" spans="2:16" ht="15" thickBot="1" x14ac:dyDescent="0.4">
      <c r="B114" s="35" t="s">
        <v>481</v>
      </c>
      <c r="C114" s="60"/>
      <c r="M114" s="30"/>
      <c r="N114" s="43"/>
      <c r="O114" s="43"/>
      <c r="P114" s="43"/>
    </row>
    <row r="115" spans="2:16" ht="31" x14ac:dyDescent="0.35">
      <c r="B115" s="771" t="s">
        <v>454</v>
      </c>
      <c r="C115" s="20" t="s">
        <v>140</v>
      </c>
      <c r="D115" s="45" t="s">
        <v>31</v>
      </c>
      <c r="E115" s="22" t="s">
        <v>141</v>
      </c>
      <c r="F115" s="20" t="s">
        <v>142</v>
      </c>
      <c r="G115" s="22" t="s">
        <v>71</v>
      </c>
      <c r="H115" s="23" t="s">
        <v>473</v>
      </c>
      <c r="M115" s="30"/>
      <c r="N115" s="43"/>
      <c r="O115" s="43"/>
      <c r="P115" s="43"/>
    </row>
    <row r="116" spans="2:16" ht="29" x14ac:dyDescent="0.35">
      <c r="B116" s="772"/>
      <c r="C116" s="393" t="s">
        <v>478</v>
      </c>
      <c r="D116" s="394"/>
      <c r="E116" s="395">
        <v>2</v>
      </c>
      <c r="F116" s="395">
        <f t="shared" ref="F116:F118" si="2">D116*E116</f>
        <v>0</v>
      </c>
      <c r="G116" s="396"/>
      <c r="H116" s="397"/>
      <c r="M116" s="30"/>
      <c r="N116" s="43"/>
      <c r="O116" s="43"/>
      <c r="P116" s="43"/>
    </row>
    <row r="117" spans="2:16" x14ac:dyDescent="0.35">
      <c r="B117" s="897"/>
      <c r="C117" s="393" t="s">
        <v>479</v>
      </c>
      <c r="D117" s="394"/>
      <c r="E117" s="395">
        <v>2</v>
      </c>
      <c r="F117" s="395">
        <f t="shared" si="2"/>
        <v>0</v>
      </c>
      <c r="G117" s="396"/>
      <c r="H117" s="397"/>
    </row>
    <row r="118" spans="2:16" ht="29" x14ac:dyDescent="0.35">
      <c r="B118" s="897"/>
      <c r="C118" s="393" t="s">
        <v>480</v>
      </c>
      <c r="D118" s="394"/>
      <c r="E118" s="395">
        <v>2</v>
      </c>
      <c r="F118" s="395">
        <f t="shared" si="2"/>
        <v>0</v>
      </c>
      <c r="G118" s="396"/>
      <c r="H118" s="397"/>
    </row>
    <row r="119" spans="2:16" ht="15" thickBot="1" x14ac:dyDescent="0.4">
      <c r="B119" s="773"/>
      <c r="C119" s="24" t="s">
        <v>78</v>
      </c>
      <c r="D119" s="24"/>
      <c r="E119" s="36"/>
      <c r="F119" s="46">
        <f>SUM(F116:F116)</f>
        <v>0</v>
      </c>
      <c r="G119" s="24"/>
      <c r="H119" s="25"/>
    </row>
    <row r="121" spans="2:16" ht="15" thickBot="1" x14ac:dyDescent="0.4">
      <c r="B121" s="35" t="s">
        <v>466</v>
      </c>
      <c r="C121" s="60"/>
    </row>
    <row r="122" spans="2:16" ht="31" x14ac:dyDescent="0.35">
      <c r="B122" s="771" t="s">
        <v>454</v>
      </c>
      <c r="C122" s="20" t="s">
        <v>140</v>
      </c>
      <c r="D122" s="45" t="s">
        <v>31</v>
      </c>
      <c r="E122" s="22" t="s">
        <v>141</v>
      </c>
      <c r="F122" s="20" t="s">
        <v>142</v>
      </c>
      <c r="G122" s="22" t="s">
        <v>71</v>
      </c>
      <c r="H122" s="23" t="s">
        <v>473</v>
      </c>
    </row>
    <row r="123" spans="2:16" ht="29" x14ac:dyDescent="0.35">
      <c r="B123" s="772"/>
      <c r="C123" s="393" t="s">
        <v>482</v>
      </c>
      <c r="D123" s="394"/>
      <c r="E123" s="395">
        <v>2</v>
      </c>
      <c r="F123" s="395">
        <f>D123*E123</f>
        <v>0</v>
      </c>
      <c r="G123" s="396"/>
      <c r="H123" s="397"/>
    </row>
    <row r="124" spans="2:16" ht="29" x14ac:dyDescent="0.35">
      <c r="B124" s="772"/>
      <c r="C124" s="393" t="s">
        <v>335</v>
      </c>
      <c r="D124" s="394"/>
      <c r="E124" s="395">
        <v>2</v>
      </c>
      <c r="F124" s="395">
        <f t="shared" ref="F124" si="3">D124*E124</f>
        <v>0</v>
      </c>
      <c r="G124" s="396"/>
      <c r="H124" s="397"/>
    </row>
    <row r="125" spans="2:16" ht="15" thickBot="1" x14ac:dyDescent="0.4">
      <c r="B125" s="773"/>
      <c r="C125" s="24" t="s">
        <v>78</v>
      </c>
      <c r="D125" s="24"/>
      <c r="E125" s="36"/>
      <c r="F125" s="46">
        <f>SUM(F123:F124)</f>
        <v>0</v>
      </c>
      <c r="G125" s="24"/>
      <c r="H125" s="25"/>
    </row>
    <row r="127" spans="2:16" ht="15" thickBot="1" x14ac:dyDescent="0.4">
      <c r="B127" s="35" t="s">
        <v>470</v>
      </c>
      <c r="C127" s="60"/>
    </row>
    <row r="128" spans="2:16" ht="31" x14ac:dyDescent="0.35">
      <c r="B128" s="771" t="s">
        <v>454</v>
      </c>
      <c r="C128" s="20" t="s">
        <v>140</v>
      </c>
      <c r="D128" s="45" t="s">
        <v>31</v>
      </c>
      <c r="E128" s="22" t="s">
        <v>141</v>
      </c>
      <c r="F128" s="20" t="s">
        <v>142</v>
      </c>
      <c r="G128" s="22" t="s">
        <v>71</v>
      </c>
      <c r="H128" s="23" t="s">
        <v>473</v>
      </c>
    </row>
    <row r="129" spans="2:8" ht="29" x14ac:dyDescent="0.35">
      <c r="B129" s="772"/>
      <c r="C129" s="393" t="s">
        <v>482</v>
      </c>
      <c r="D129" s="394"/>
      <c r="E129" s="395">
        <v>2</v>
      </c>
      <c r="F129" s="395">
        <f>D129*E129</f>
        <v>0</v>
      </c>
      <c r="G129" s="396"/>
      <c r="H129" s="397"/>
    </row>
    <row r="130" spans="2:8" ht="29" x14ac:dyDescent="0.35">
      <c r="B130" s="772"/>
      <c r="C130" s="393" t="s">
        <v>335</v>
      </c>
      <c r="D130" s="394"/>
      <c r="E130" s="395">
        <v>2</v>
      </c>
      <c r="F130" s="395">
        <f t="shared" ref="F130" si="4">D130*E130</f>
        <v>0</v>
      </c>
      <c r="G130" s="396"/>
      <c r="H130" s="397"/>
    </row>
    <row r="131" spans="2:8" ht="15" thickBot="1" x14ac:dyDescent="0.4">
      <c r="B131" s="773"/>
      <c r="C131" s="24" t="s">
        <v>78</v>
      </c>
      <c r="D131" s="24"/>
      <c r="E131" s="36"/>
      <c r="F131" s="46">
        <f>SUM(F129:F130)</f>
        <v>0</v>
      </c>
      <c r="G131" s="24"/>
      <c r="H131" s="25"/>
    </row>
    <row r="133" spans="2:8" hidden="1" x14ac:dyDescent="0.35"/>
    <row r="134" spans="2:8" hidden="1" x14ac:dyDescent="0.35"/>
    <row r="135" spans="2:8" hidden="1" x14ac:dyDescent="0.35"/>
    <row r="136" spans="2:8" hidden="1" x14ac:dyDescent="0.35"/>
    <row r="137" spans="2:8" hidden="1" x14ac:dyDescent="0.35"/>
    <row r="138" spans="2:8" hidden="1" x14ac:dyDescent="0.35"/>
    <row r="139" spans="2:8" hidden="1" x14ac:dyDescent="0.35"/>
    <row r="140" spans="2:8" hidden="1" x14ac:dyDescent="0.35"/>
    <row r="141" spans="2:8" x14ac:dyDescent="0.35">
      <c r="B141" s="15" t="s">
        <v>80</v>
      </c>
      <c r="C141" s="16"/>
      <c r="D141" s="14">
        <f>+F131+F125+F119+F112+F104</f>
        <v>0</v>
      </c>
    </row>
    <row r="143" spans="2:8" hidden="1" x14ac:dyDescent="0.35"/>
    <row r="144" spans="2:8" hidden="1" x14ac:dyDescent="0.35"/>
    <row r="145" spans="2:10" hidden="1" x14ac:dyDescent="0.35"/>
    <row r="146" spans="2:10" ht="26" x14ac:dyDescent="0.6">
      <c r="B146" s="40" t="s">
        <v>397</v>
      </c>
    </row>
    <row r="147" spans="2:10" ht="26" x14ac:dyDescent="0.6">
      <c r="B147" s="40"/>
    </row>
    <row r="148" spans="2:10" ht="26" x14ac:dyDescent="0.6">
      <c r="B148" s="40" t="s">
        <v>483</v>
      </c>
    </row>
    <row r="149" spans="2:10" s="298" customFormat="1" ht="23.5" thickBot="1" x14ac:dyDescent="0.55000000000000004">
      <c r="B149" s="247"/>
    </row>
    <row r="150" spans="2:10" s="115" customFormat="1" ht="36.5" hidden="1" thickBot="1" x14ac:dyDescent="0.45">
      <c r="B150" s="137"/>
      <c r="C150" s="138" t="s">
        <v>69</v>
      </c>
      <c r="D150" s="139" t="e">
        <f>+'critères bonus'!#REF!</f>
        <v>#REF!</v>
      </c>
      <c r="E150" s="524" t="s">
        <v>71</v>
      </c>
      <c r="F150" s="525"/>
      <c r="G150" s="526"/>
      <c r="H150" s="140" t="s">
        <v>35</v>
      </c>
    </row>
    <row r="151" spans="2:10" s="115" customFormat="1" ht="18" hidden="1" x14ac:dyDescent="0.4">
      <c r="B151" s="579" t="s">
        <v>154</v>
      </c>
      <c r="C151" s="159" t="e">
        <f>+'critères bonus'!#REF!</f>
        <v>#REF!</v>
      </c>
      <c r="D151" s="142"/>
      <c r="E151" s="470"/>
      <c r="F151" s="471"/>
      <c r="G151" s="472"/>
      <c r="H151" s="143"/>
      <c r="I151" s="234"/>
      <c r="J151" s="234"/>
    </row>
    <row r="152" spans="2:10" s="115" customFormat="1" ht="48.75" hidden="1" customHeight="1" x14ac:dyDescent="0.4">
      <c r="B152" s="579"/>
      <c r="C152" s="160" t="e">
        <f>+'critères bonus'!#REF!</f>
        <v>#REF!</v>
      </c>
      <c r="D152" s="145"/>
      <c r="E152" s="522"/>
      <c r="F152" s="522"/>
      <c r="G152" s="522"/>
      <c r="H152" s="146"/>
      <c r="I152" s="234"/>
      <c r="J152" s="234"/>
    </row>
    <row r="153" spans="2:10" s="115" customFormat="1" ht="18" hidden="1" x14ac:dyDescent="0.4">
      <c r="B153" s="579"/>
      <c r="C153" s="160" t="e">
        <f>+'critères bonus'!#REF!</f>
        <v>#REF!</v>
      </c>
      <c r="D153" s="145"/>
      <c r="E153" s="522"/>
      <c r="F153" s="522"/>
      <c r="G153" s="522"/>
      <c r="H153" s="146"/>
      <c r="I153" s="234"/>
      <c r="J153" s="234"/>
    </row>
    <row r="154" spans="2:10" s="115" customFormat="1" ht="18.5" hidden="1" thickBot="1" x14ac:dyDescent="0.45">
      <c r="B154" s="579"/>
      <c r="C154" s="235" t="e">
        <f>+'critères bonus'!#REF!</f>
        <v>#REF!</v>
      </c>
      <c r="D154" s="148"/>
      <c r="E154" s="473"/>
      <c r="F154" s="473"/>
      <c r="G154" s="473"/>
      <c r="H154" s="149"/>
      <c r="I154" s="234"/>
      <c r="J154" s="234"/>
    </row>
    <row r="155" spans="2:10" s="115" customFormat="1" ht="18.5" hidden="1" thickBot="1" x14ac:dyDescent="0.45">
      <c r="B155" s="580"/>
      <c r="C155" s="150" t="s">
        <v>155</v>
      </c>
      <c r="D155" s="151">
        <f>+SUM(D151:D154)</f>
        <v>0</v>
      </c>
      <c r="E155" s="523"/>
      <c r="F155" s="523"/>
      <c r="G155" s="523"/>
      <c r="H155" s="152"/>
      <c r="I155" s="234"/>
      <c r="J155" s="234"/>
    </row>
    <row r="156" spans="2:10" s="115" customFormat="1" ht="18" hidden="1" x14ac:dyDescent="0.4">
      <c r="I156" s="234"/>
      <c r="J156" s="234"/>
    </row>
    <row r="157" spans="2:10" s="115" customFormat="1" ht="18.5" hidden="1" thickBot="1" x14ac:dyDescent="0.45">
      <c r="B157" s="153"/>
      <c r="C157" s="154"/>
      <c r="D157" s="136"/>
      <c r="I157" s="234"/>
      <c r="J157" s="234"/>
    </row>
    <row r="158" spans="2:10" s="115" customFormat="1" ht="36.5" hidden="1" thickBot="1" x14ac:dyDescent="0.45">
      <c r="B158" s="155"/>
      <c r="C158" s="156" t="s">
        <v>156</v>
      </c>
      <c r="D158" s="139" t="str">
        <f>+'critères bonus'!D8</f>
        <v>Note (0 à 2)</v>
      </c>
      <c r="E158" s="532" t="s">
        <v>71</v>
      </c>
      <c r="F158" s="532"/>
      <c r="G158" s="532"/>
      <c r="H158" s="158" t="s">
        <v>35</v>
      </c>
      <c r="I158" s="234"/>
      <c r="J158" s="234"/>
    </row>
    <row r="159" spans="2:10" s="115" customFormat="1" ht="18" hidden="1" x14ac:dyDescent="0.4">
      <c r="B159" s="557" t="s">
        <v>157</v>
      </c>
      <c r="C159" s="159" t="e">
        <f>+'critères bonus'!#REF!</f>
        <v>#REF!</v>
      </c>
      <c r="D159" s="142"/>
      <c r="E159" s="536"/>
      <c r="F159" s="536"/>
      <c r="G159" s="536"/>
      <c r="H159" s="143"/>
      <c r="I159" s="234"/>
      <c r="J159" s="124"/>
    </row>
    <row r="160" spans="2:10" s="115" customFormat="1" ht="18" hidden="1" x14ac:dyDescent="0.4">
      <c r="B160" s="558"/>
      <c r="C160" s="160" t="e">
        <f>+'critères bonus'!#REF!</f>
        <v>#REF!</v>
      </c>
      <c r="D160" s="145"/>
      <c r="E160" s="522"/>
      <c r="F160" s="522"/>
      <c r="G160" s="522"/>
      <c r="H160" s="146"/>
      <c r="I160" s="234"/>
      <c r="J160" s="234"/>
    </row>
    <row r="161" spans="2:11" s="115" customFormat="1" ht="18" hidden="1" x14ac:dyDescent="0.4">
      <c r="B161" s="558"/>
      <c r="C161" s="160" t="e">
        <f>+'critères bonus'!#REF!</f>
        <v>#REF!</v>
      </c>
      <c r="D161" s="145"/>
      <c r="E161" s="522"/>
      <c r="F161" s="522"/>
      <c r="G161" s="522"/>
      <c r="H161" s="146"/>
      <c r="I161" s="234"/>
      <c r="J161" s="234"/>
    </row>
    <row r="162" spans="2:11" s="115" customFormat="1" ht="18.5" hidden="1" thickBot="1" x14ac:dyDescent="0.45">
      <c r="B162" s="558"/>
      <c r="C162" s="161" t="e">
        <f>+'critères bonus'!#REF!</f>
        <v>#REF!</v>
      </c>
      <c r="D162" s="162"/>
      <c r="E162" s="537"/>
      <c r="F162" s="537"/>
      <c r="G162" s="537"/>
      <c r="H162" s="163"/>
      <c r="I162" s="234"/>
      <c r="J162" s="234"/>
    </row>
    <row r="163" spans="2:11" s="115" customFormat="1" ht="18.5" hidden="1" thickBot="1" x14ac:dyDescent="0.45">
      <c r="B163" s="559"/>
      <c r="C163" s="164" t="s">
        <v>158</v>
      </c>
      <c r="D163" s="165">
        <f>+SUM(D159:D162)</f>
        <v>0</v>
      </c>
      <c r="E163" s="538"/>
      <c r="F163" s="538"/>
      <c r="G163" s="538"/>
      <c r="H163" s="166"/>
      <c r="I163" s="234"/>
      <c r="J163" s="234"/>
    </row>
    <row r="164" spans="2:11" s="115" customFormat="1" ht="18" hidden="1" x14ac:dyDescent="0.4">
      <c r="B164" s="153"/>
      <c r="C164" s="154"/>
      <c r="D164" s="136"/>
      <c r="I164" s="234"/>
      <c r="J164" s="234"/>
    </row>
    <row r="165" spans="2:11" s="115" customFormat="1" ht="36.5" thickBot="1" x14ac:dyDescent="0.45">
      <c r="B165" s="167"/>
      <c r="C165" s="168" t="s">
        <v>69</v>
      </c>
      <c r="D165" s="169" t="s">
        <v>70</v>
      </c>
      <c r="E165" s="460" t="s">
        <v>71</v>
      </c>
      <c r="F165" s="460"/>
      <c r="G165" s="460"/>
      <c r="H165" s="170" t="s">
        <v>35</v>
      </c>
      <c r="I165" s="234"/>
      <c r="J165" s="234"/>
    </row>
    <row r="166" spans="2:11" s="115" customFormat="1" ht="54" x14ac:dyDescent="0.4">
      <c r="B166" s="554"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I166" s="234"/>
      <c r="J166" s="301"/>
    </row>
    <row r="167" spans="2:11" s="115" customFormat="1" ht="108" x14ac:dyDescent="0.4">
      <c r="B167" s="555"/>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301"/>
    </row>
    <row r="168" spans="2:11" s="115" customFormat="1" ht="36" x14ac:dyDescent="0.4">
      <c r="B168" s="555"/>
      <c r="C168" s="160" t="str">
        <f>+'critères bonus'!C12</f>
        <v>Le projet anticipe ses retombées économiques, sociales et environnementales (analyses, études). Cette notation s'effectue sur 1 point.</v>
      </c>
      <c r="D168" s="181"/>
      <c r="E168" s="461"/>
      <c r="F168" s="462"/>
      <c r="G168" s="463"/>
      <c r="H168" s="182"/>
      <c r="I168" s="234"/>
    </row>
    <row r="169" spans="2:11" s="115" customFormat="1" ht="36.5" thickBot="1" x14ac:dyDescent="0.45">
      <c r="B169" s="555"/>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c r="K169" s="234"/>
    </row>
    <row r="170" spans="2:11" s="115" customFormat="1" ht="18.5" thickBot="1" x14ac:dyDescent="0.45">
      <c r="B170" s="556"/>
      <c r="C170" s="185" t="s">
        <v>184</v>
      </c>
      <c r="D170" s="186">
        <f>+SUM(D166:D169)</f>
        <v>0</v>
      </c>
      <c r="E170" s="467"/>
      <c r="F170" s="467"/>
      <c r="G170" s="467"/>
      <c r="H170" s="187"/>
    </row>
    <row r="171" spans="2:11" s="115" customFormat="1" ht="18" x14ac:dyDescent="0.4"/>
    <row r="172" spans="2:11" s="115" customFormat="1" ht="18" x14ac:dyDescent="0.4">
      <c r="B172" s="369" t="s">
        <v>223</v>
      </c>
      <c r="C172" s="191"/>
      <c r="D172" s="128">
        <f>+D170+D163+D155</f>
        <v>0</v>
      </c>
    </row>
    <row r="173" spans="2:11" s="115" customFormat="1" ht="18" x14ac:dyDescent="0.4"/>
    <row r="174" spans="2:11" s="115" customFormat="1" ht="18" hidden="1" x14ac:dyDescent="0.4"/>
    <row r="175" spans="2:11" ht="26" x14ac:dyDescent="0.6">
      <c r="B175" s="40" t="s">
        <v>400</v>
      </c>
    </row>
    <row r="176" spans="2:11" x14ac:dyDescent="0.35">
      <c r="B176" s="47"/>
    </row>
    <row r="177" spans="2:8" ht="15" thickBot="1" x14ac:dyDescent="0.4">
      <c r="B177" s="35" t="s">
        <v>461</v>
      </c>
      <c r="C177" s="60"/>
    </row>
    <row r="178" spans="2:8" ht="29" x14ac:dyDescent="0.35">
      <c r="B178" s="26"/>
      <c r="C178" s="48" t="s">
        <v>69</v>
      </c>
      <c r="D178" s="48" t="s">
        <v>163</v>
      </c>
      <c r="E178" s="901" t="s">
        <v>71</v>
      </c>
      <c r="F178" s="902"/>
      <c r="G178" s="903"/>
      <c r="H178" s="49" t="s">
        <v>473</v>
      </c>
    </row>
    <row r="179" spans="2:8" ht="58" x14ac:dyDescent="0.35">
      <c r="B179" s="904" t="s">
        <v>454</v>
      </c>
      <c r="C179" s="53" t="s">
        <v>484</v>
      </c>
      <c r="D179" s="54"/>
      <c r="E179" s="55"/>
      <c r="F179" s="56"/>
      <c r="G179" s="57"/>
      <c r="H179" s="58"/>
    </row>
    <row r="180" spans="2:8" ht="43.5" x14ac:dyDescent="0.35">
      <c r="B180" s="904"/>
      <c r="C180" s="53" t="s">
        <v>485</v>
      </c>
      <c r="D180" s="54"/>
      <c r="E180" s="55"/>
      <c r="F180" s="56"/>
      <c r="G180" s="57"/>
      <c r="H180" s="58"/>
    </row>
    <row r="181" spans="2:8" x14ac:dyDescent="0.35">
      <c r="B181" s="904"/>
      <c r="C181" s="53"/>
      <c r="D181" s="54"/>
      <c r="E181" s="55"/>
      <c r="F181" s="56"/>
      <c r="G181" s="57"/>
      <c r="H181" s="58"/>
    </row>
    <row r="182" spans="2:8" ht="15" thickBot="1" x14ac:dyDescent="0.4">
      <c r="B182" s="773"/>
      <c r="C182" s="50" t="s">
        <v>78</v>
      </c>
      <c r="D182" s="51">
        <f>+SUM(D179:D181)</f>
        <v>0</v>
      </c>
      <c r="E182" s="900"/>
      <c r="F182" s="900"/>
      <c r="G182" s="900"/>
      <c r="H182" s="52"/>
    </row>
    <row r="184" spans="2:8" ht="15" thickBot="1" x14ac:dyDescent="0.4">
      <c r="B184" s="35" t="s">
        <v>462</v>
      </c>
      <c r="C184" s="60"/>
    </row>
    <row r="185" spans="2:8" ht="29" x14ac:dyDescent="0.35">
      <c r="B185" s="26"/>
      <c r="C185" s="48" t="s">
        <v>69</v>
      </c>
      <c r="D185" s="48" t="s">
        <v>163</v>
      </c>
      <c r="E185" s="901" t="s">
        <v>71</v>
      </c>
      <c r="F185" s="902"/>
      <c r="G185" s="903"/>
      <c r="H185" s="49" t="s">
        <v>473</v>
      </c>
    </row>
    <row r="186" spans="2:8" ht="72.75" customHeight="1" x14ac:dyDescent="0.35">
      <c r="B186" s="904" t="s">
        <v>454</v>
      </c>
      <c r="C186" s="53" t="s">
        <v>486</v>
      </c>
      <c r="D186" s="54"/>
      <c r="E186" s="55"/>
      <c r="F186" s="56"/>
      <c r="G186" s="57"/>
      <c r="H186" s="58"/>
    </row>
    <row r="187" spans="2:8" x14ac:dyDescent="0.35">
      <c r="B187" s="904"/>
      <c r="C187" s="53"/>
      <c r="D187" s="54"/>
      <c r="E187" s="55"/>
      <c r="F187" s="56"/>
      <c r="G187" s="57"/>
      <c r="H187" s="58"/>
    </row>
    <row r="188" spans="2:8" ht="15" thickBot="1" x14ac:dyDescent="0.4">
      <c r="B188" s="773"/>
      <c r="C188" s="50" t="s">
        <v>78</v>
      </c>
      <c r="D188" s="51">
        <f>+SUM(D186:D187)</f>
        <v>0</v>
      </c>
      <c r="E188" s="900"/>
      <c r="F188" s="900"/>
      <c r="G188" s="900"/>
      <c r="H188" s="52"/>
    </row>
    <row r="190" spans="2:8" ht="15" thickBot="1" x14ac:dyDescent="0.4">
      <c r="B190" s="35" t="s">
        <v>481</v>
      </c>
      <c r="C190" s="60"/>
    </row>
    <row r="191" spans="2:8" ht="29" x14ac:dyDescent="0.35">
      <c r="B191" s="26"/>
      <c r="C191" s="48" t="s">
        <v>69</v>
      </c>
      <c r="D191" s="48" t="s">
        <v>163</v>
      </c>
      <c r="E191" s="901" t="s">
        <v>71</v>
      </c>
      <c r="F191" s="902"/>
      <c r="G191" s="903"/>
      <c r="H191" s="49" t="s">
        <v>473</v>
      </c>
    </row>
    <row r="192" spans="2:8" ht="43.5" x14ac:dyDescent="0.35">
      <c r="B192" s="904" t="s">
        <v>454</v>
      </c>
      <c r="C192" s="53" t="s">
        <v>487</v>
      </c>
      <c r="D192" s="54"/>
      <c r="E192" s="55"/>
      <c r="F192" s="56"/>
      <c r="G192" s="57"/>
      <c r="H192" s="58"/>
    </row>
    <row r="193" spans="2:8" x14ac:dyDescent="0.35">
      <c r="B193" s="904"/>
      <c r="C193" s="53"/>
      <c r="D193" s="54"/>
      <c r="E193" s="55"/>
      <c r="F193" s="56"/>
      <c r="G193" s="57"/>
      <c r="H193" s="58"/>
    </row>
    <row r="194" spans="2:8" ht="15" thickBot="1" x14ac:dyDescent="0.4">
      <c r="B194" s="773"/>
      <c r="C194" s="50" t="s">
        <v>78</v>
      </c>
      <c r="D194" s="51">
        <f>+SUM(D192:D193)</f>
        <v>0</v>
      </c>
      <c r="E194" s="900"/>
      <c r="F194" s="900"/>
      <c r="G194" s="900"/>
      <c r="H194" s="52"/>
    </row>
    <row r="196" spans="2:8" ht="15" thickBot="1" x14ac:dyDescent="0.4">
      <c r="B196" s="35" t="s">
        <v>466</v>
      </c>
      <c r="C196" s="60"/>
    </row>
    <row r="197" spans="2:8" ht="29" x14ac:dyDescent="0.35">
      <c r="B197" s="26"/>
      <c r="C197" s="48" t="s">
        <v>69</v>
      </c>
      <c r="D197" s="48" t="s">
        <v>163</v>
      </c>
      <c r="E197" s="901" t="s">
        <v>71</v>
      </c>
      <c r="F197" s="902"/>
      <c r="G197" s="903"/>
      <c r="H197" s="49" t="s">
        <v>473</v>
      </c>
    </row>
    <row r="198" spans="2:8" x14ac:dyDescent="0.35">
      <c r="B198" s="904" t="s">
        <v>454</v>
      </c>
      <c r="C198" s="53"/>
      <c r="D198" s="54"/>
      <c r="E198" s="55"/>
      <c r="F198" s="56"/>
      <c r="G198" s="57"/>
      <c r="H198" s="58"/>
    </row>
    <row r="199" spans="2:8" x14ac:dyDescent="0.35">
      <c r="B199" s="904"/>
      <c r="C199" s="53"/>
      <c r="D199" s="54"/>
      <c r="E199" s="55"/>
      <c r="F199" s="56"/>
      <c r="G199" s="57"/>
      <c r="H199" s="58"/>
    </row>
    <row r="200" spans="2:8" x14ac:dyDescent="0.35">
      <c r="B200" s="904"/>
      <c r="C200" s="53"/>
      <c r="D200" s="54"/>
      <c r="E200" s="55"/>
      <c r="F200" s="56"/>
      <c r="G200" s="57"/>
      <c r="H200" s="58"/>
    </row>
    <row r="201" spans="2:8" ht="15" thickBot="1" x14ac:dyDescent="0.4">
      <c r="B201" s="773"/>
      <c r="C201" s="50" t="s">
        <v>78</v>
      </c>
      <c r="D201" s="51">
        <f>+SUM(D198:D200)</f>
        <v>0</v>
      </c>
      <c r="E201" s="900"/>
      <c r="F201" s="900"/>
      <c r="G201" s="900"/>
      <c r="H201" s="52"/>
    </row>
    <row r="203" spans="2:8" ht="15" thickBot="1" x14ac:dyDescent="0.4">
      <c r="B203" s="35" t="s">
        <v>470</v>
      </c>
      <c r="C203" s="60"/>
    </row>
    <row r="204" spans="2:8" ht="29" x14ac:dyDescent="0.35">
      <c r="B204" s="26"/>
      <c r="C204" s="48" t="s">
        <v>69</v>
      </c>
      <c r="D204" s="48" t="s">
        <v>163</v>
      </c>
      <c r="E204" s="901" t="s">
        <v>71</v>
      </c>
      <c r="F204" s="902"/>
      <c r="G204" s="903"/>
      <c r="H204" s="49" t="s">
        <v>473</v>
      </c>
    </row>
    <row r="205" spans="2:8" ht="29" x14ac:dyDescent="0.35">
      <c r="B205" s="904" t="s">
        <v>454</v>
      </c>
      <c r="C205" s="53" t="s">
        <v>488</v>
      </c>
      <c r="D205" s="54"/>
      <c r="E205" s="55"/>
      <c r="F205" s="56"/>
      <c r="G205" s="57"/>
      <c r="H205" s="58"/>
    </row>
    <row r="206" spans="2:8" x14ac:dyDescent="0.35">
      <c r="B206" s="904"/>
      <c r="C206" s="53"/>
      <c r="D206" s="54"/>
      <c r="E206" s="55"/>
      <c r="F206" s="56"/>
      <c r="G206" s="57"/>
      <c r="H206" s="58"/>
    </row>
    <row r="207" spans="2:8" x14ac:dyDescent="0.35">
      <c r="B207" s="904"/>
      <c r="C207" s="53"/>
      <c r="D207" s="54"/>
      <c r="E207" s="55"/>
      <c r="F207" s="56"/>
      <c r="G207" s="57"/>
      <c r="H207" s="58"/>
    </row>
    <row r="208" spans="2:8" ht="15" thickBot="1" x14ac:dyDescent="0.4">
      <c r="B208" s="773"/>
      <c r="C208" s="50" t="s">
        <v>78</v>
      </c>
      <c r="D208" s="51">
        <f>+SUM(D205:D207)</f>
        <v>0</v>
      </c>
      <c r="E208" s="900"/>
      <c r="F208" s="900"/>
      <c r="G208" s="900"/>
      <c r="H208" s="52"/>
    </row>
    <row r="210" spans="2:4" x14ac:dyDescent="0.35">
      <c r="B210" s="15" t="s">
        <v>165</v>
      </c>
      <c r="C210" s="16"/>
      <c r="D210" s="14">
        <f>+D208+D201+D194+D188+D182</f>
        <v>0</v>
      </c>
    </row>
    <row r="212" spans="2:4" hidden="1" x14ac:dyDescent="0.35"/>
    <row r="213" spans="2:4" hidden="1" x14ac:dyDescent="0.35"/>
    <row r="214" spans="2:4" hidden="1" x14ac:dyDescent="0.35"/>
    <row r="215" spans="2:4" hidden="1" x14ac:dyDescent="0.35"/>
    <row r="216" spans="2:4" hidden="1" x14ac:dyDescent="0.35"/>
    <row r="217" spans="2:4" hidden="1" x14ac:dyDescent="0.35"/>
    <row r="218" spans="2:4" hidden="1" x14ac:dyDescent="0.35"/>
    <row r="219" spans="2:4" hidden="1" x14ac:dyDescent="0.35"/>
    <row r="220" spans="2:4" hidden="1" x14ac:dyDescent="0.35"/>
    <row r="221" spans="2:4" hidden="1" x14ac:dyDescent="0.35"/>
    <row r="222" spans="2:4" hidden="1" x14ac:dyDescent="0.35"/>
    <row r="223" spans="2:4" hidden="1" x14ac:dyDescent="0.35"/>
    <row r="224" spans="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spans="2:4" hidden="1" x14ac:dyDescent="0.35"/>
    <row r="258" spans="2:4" hidden="1" x14ac:dyDescent="0.35"/>
    <row r="259" spans="2:4" hidden="1" x14ac:dyDescent="0.35"/>
    <row r="260" spans="2:4" hidden="1" x14ac:dyDescent="0.35"/>
    <row r="261" spans="2:4" hidden="1" x14ac:dyDescent="0.35"/>
    <row r="262" spans="2:4" hidden="1" x14ac:dyDescent="0.35"/>
    <row r="263" spans="2:4" hidden="1" x14ac:dyDescent="0.35"/>
    <row r="264" spans="2:4" hidden="1" x14ac:dyDescent="0.35"/>
    <row r="265" spans="2:4" hidden="1" x14ac:dyDescent="0.35"/>
    <row r="266" spans="2:4" hidden="1" x14ac:dyDescent="0.35"/>
    <row r="267" spans="2:4" hidden="1" x14ac:dyDescent="0.35"/>
    <row r="268" spans="2:4" hidden="1" x14ac:dyDescent="0.35"/>
    <row r="270" spans="2:4" s="115" customFormat="1" ht="18" x14ac:dyDescent="0.4">
      <c r="B270" s="369" t="s">
        <v>167</v>
      </c>
      <c r="C270" s="191"/>
    </row>
    <row r="271" spans="2:4" s="115" customFormat="1" ht="18" x14ac:dyDescent="0.4">
      <c r="B271" s="370" t="s">
        <v>52</v>
      </c>
      <c r="C271" s="371"/>
      <c r="D271" s="372">
        <f>+F90</f>
        <v>0</v>
      </c>
    </row>
    <row r="272" spans="2:4" s="115" customFormat="1" ht="18" x14ac:dyDescent="0.4">
      <c r="B272" s="370" t="s">
        <v>53</v>
      </c>
      <c r="C272" s="371"/>
      <c r="D272" s="372">
        <f>+F91</f>
        <v>0</v>
      </c>
    </row>
    <row r="273" spans="2:4" s="115" customFormat="1" ht="18" x14ac:dyDescent="0.4">
      <c r="B273" s="370" t="s">
        <v>54</v>
      </c>
      <c r="C273" s="371"/>
      <c r="D273" s="372">
        <f>+F92</f>
        <v>0</v>
      </c>
    </row>
    <row r="274" spans="2:4" s="115" customFormat="1" ht="18" x14ac:dyDescent="0.4">
      <c r="B274" s="370" t="s">
        <v>55</v>
      </c>
      <c r="C274" s="371"/>
      <c r="D274" s="372">
        <f>+F93</f>
        <v>0</v>
      </c>
    </row>
    <row r="275" spans="2:4" s="115" customFormat="1" ht="18" x14ac:dyDescent="0.4">
      <c r="B275" s="369" t="s">
        <v>168</v>
      </c>
      <c r="C275" s="191"/>
      <c r="D275" s="372">
        <f>+D141</f>
        <v>0</v>
      </c>
    </row>
    <row r="276" spans="2:4" s="115" customFormat="1" ht="18" x14ac:dyDescent="0.4">
      <c r="B276" s="480" t="s">
        <v>159</v>
      </c>
      <c r="C276" s="481"/>
      <c r="D276" s="128">
        <f>+D172</f>
        <v>0</v>
      </c>
    </row>
    <row r="277" spans="2:4" s="115" customFormat="1" ht="18" x14ac:dyDescent="0.4">
      <c r="B277" s="190" t="s">
        <v>165</v>
      </c>
      <c r="C277" s="191"/>
      <c r="D277" s="128">
        <f>+D184</f>
        <v>0</v>
      </c>
    </row>
    <row r="278" spans="2:4" s="115" customFormat="1" ht="18" x14ac:dyDescent="0.4">
      <c r="B278" s="373" t="s">
        <v>169</v>
      </c>
      <c r="C278" s="239"/>
      <c r="D278" s="128">
        <f>+D277+D276</f>
        <v>0</v>
      </c>
    </row>
    <row r="279" spans="2:4" s="115" customFormat="1" ht="18" x14ac:dyDescent="0.4">
      <c r="B279" s="373" t="s">
        <v>170</v>
      </c>
      <c r="C279" s="239"/>
    </row>
    <row r="280" spans="2:4" s="115" customFormat="1" ht="18" x14ac:dyDescent="0.4">
      <c r="B280" s="370" t="s">
        <v>52</v>
      </c>
      <c r="C280" s="371"/>
      <c r="D280" s="354">
        <f>+D271+D275</f>
        <v>0</v>
      </c>
    </row>
    <row r="281" spans="2:4" s="115" customFormat="1" ht="18" x14ac:dyDescent="0.4">
      <c r="B281" s="370" t="s">
        <v>53</v>
      </c>
      <c r="C281" s="371"/>
      <c r="D281" s="354">
        <f t="shared" ref="D281:D283" si="5">+D272+D276</f>
        <v>0</v>
      </c>
    </row>
    <row r="282" spans="2:4" s="115" customFormat="1" ht="18" x14ac:dyDescent="0.4">
      <c r="B282" s="370" t="s">
        <v>54</v>
      </c>
      <c r="C282" s="371"/>
      <c r="D282" s="354">
        <f t="shared" si="5"/>
        <v>0</v>
      </c>
    </row>
    <row r="283" spans="2:4" s="115" customFormat="1" ht="18" x14ac:dyDescent="0.4">
      <c r="B283" s="370" t="s">
        <v>55</v>
      </c>
      <c r="C283" s="371"/>
      <c r="D283" s="354">
        <f t="shared" si="5"/>
        <v>0</v>
      </c>
    </row>
    <row r="284" spans="2:4" s="115" customFormat="1" ht="18" x14ac:dyDescent="0.4">
      <c r="B284" s="373" t="s">
        <v>171</v>
      </c>
      <c r="C284" s="239"/>
    </row>
    <row r="285" spans="2:4" s="115" customFormat="1" ht="18" x14ac:dyDescent="0.4">
      <c r="B285" s="370" t="s">
        <v>52</v>
      </c>
      <c r="C285" s="371"/>
      <c r="D285" s="354">
        <f>+D280+D278</f>
        <v>0</v>
      </c>
    </row>
    <row r="286" spans="2:4" s="115" customFormat="1" ht="18" x14ac:dyDescent="0.4">
      <c r="B286" s="370" t="s">
        <v>53</v>
      </c>
      <c r="C286" s="371"/>
      <c r="D286" s="354">
        <f t="shared" ref="D286:D288" si="6">+D281+D279</f>
        <v>0</v>
      </c>
    </row>
    <row r="287" spans="2:4" s="115" customFormat="1" ht="18" x14ac:dyDescent="0.4">
      <c r="B287" s="370" t="s">
        <v>54</v>
      </c>
      <c r="C287" s="371"/>
      <c r="D287" s="354">
        <f t="shared" si="6"/>
        <v>0</v>
      </c>
    </row>
    <row r="288" spans="2:4" s="115" customFormat="1" ht="18" x14ac:dyDescent="0.4">
      <c r="B288" s="370" t="s">
        <v>55</v>
      </c>
      <c r="C288" s="371"/>
      <c r="D288" s="354">
        <f t="shared" si="6"/>
        <v>0</v>
      </c>
    </row>
    <row r="289" spans="2:8" s="115" customFormat="1" ht="18" x14ac:dyDescent="0.4"/>
    <row r="290" spans="2:8" s="115" customFormat="1" ht="18" x14ac:dyDescent="0.4">
      <c r="B290" s="455" t="s">
        <v>83</v>
      </c>
      <c r="C290" s="456"/>
      <c r="D290" s="457"/>
      <c r="E290" s="194">
        <f>+SUM(D280:D283)</f>
        <v>0</v>
      </c>
    </row>
    <row r="291" spans="2:8" s="115" customFormat="1" ht="54" x14ac:dyDescent="0.4">
      <c r="B291" s="193" t="s">
        <v>84</v>
      </c>
      <c r="C291" s="458" t="s">
        <v>85</v>
      </c>
      <c r="D291" s="459"/>
      <c r="E291" s="195" t="s">
        <v>86</v>
      </c>
    </row>
    <row r="292" spans="2:8" s="115" customFormat="1" ht="18" x14ac:dyDescent="0.4">
      <c r="B292" s="548" t="s">
        <v>87</v>
      </c>
      <c r="C292" s="196" t="str">
        <f>+'critères bonus'!C25</f>
        <v>FEDER sans études avec infrastructure : la note hors bonification est inférieure ou égale à  21 sur 84 max</v>
      </c>
      <c r="D292" s="197"/>
      <c r="E292" s="418"/>
    </row>
    <row r="293" spans="2:8" s="115" customFormat="1" ht="18" x14ac:dyDescent="0.4">
      <c r="B293" s="549"/>
      <c r="C293" s="199" t="str">
        <f>+'critères bonus'!C26</f>
        <v>FEDER sans études sans infrastructure : la note hors bonification est inférieure ou égale à 20 sur 80 max</v>
      </c>
      <c r="D293" s="200"/>
      <c r="E293" s="419"/>
    </row>
    <row r="294" spans="2:8" s="115" customFormat="1" ht="18" x14ac:dyDescent="0.4">
      <c r="B294" s="549"/>
      <c r="C294" s="199" t="str">
        <f>+'critères bonus'!C27</f>
        <v>FEDER avec études sans infrastructure : la note hors bonification est inférieure ou égale à 25 sur 100 max</v>
      </c>
      <c r="D294" s="200"/>
      <c r="E294" s="419"/>
    </row>
    <row r="295" spans="2:8" s="115" customFormat="1" ht="18" x14ac:dyDescent="0.4">
      <c r="B295" s="550"/>
      <c r="C295" s="199" t="str">
        <f>+'critères bonus'!C28</f>
        <v>FEDER avec études avec infrastructures : la note hors bonification est inférieure ou égale à 26 sur 104 max</v>
      </c>
      <c r="D295" s="200"/>
      <c r="E295" s="419"/>
    </row>
    <row r="296" spans="2:8" s="115" customFormat="1" ht="18" x14ac:dyDescent="0.4">
      <c r="B296" s="548" t="s">
        <v>92</v>
      </c>
      <c r="C296" s="199" t="str">
        <f>+'critères bonus'!C29</f>
        <v>FEDER sans études avec infrastructure : la note hors bonification est comprise entre 22 et 42 sur 84 max</v>
      </c>
      <c r="D296" s="200"/>
      <c r="E296" s="419"/>
    </row>
    <row r="297" spans="2:8" s="115" customFormat="1" ht="18" x14ac:dyDescent="0.4">
      <c r="B297" s="549"/>
      <c r="C297" s="199" t="str">
        <f>+'critères bonus'!C30</f>
        <v>FEDER sans études sans infrastructure : la note hors bonification est comprise entre 21 et 40 sur 80 max</v>
      </c>
      <c r="D297" s="200"/>
      <c r="E297" s="419"/>
    </row>
    <row r="298" spans="2:8" s="115" customFormat="1" ht="18" x14ac:dyDescent="0.4">
      <c r="B298" s="549"/>
      <c r="C298" s="199" t="str">
        <f>+'critères bonus'!C31</f>
        <v>FEDER avec études sans infrastructure : la note hors bonification  est comprise entre 26 et 50 sur 100 max</v>
      </c>
      <c r="D298" s="200"/>
      <c r="E298" s="419"/>
    </row>
    <row r="299" spans="2:8" s="115" customFormat="1" ht="18" x14ac:dyDescent="0.4">
      <c r="B299" s="550"/>
      <c r="C299" s="199" t="str">
        <f>+'critères bonus'!C32</f>
        <v>FEDER avec études avec infrastructures : la note hors bonification  est comprise entre 27 et 52 sur 104 max</v>
      </c>
      <c r="D299" s="200"/>
      <c r="E299" s="419"/>
    </row>
    <row r="300" spans="2:8" s="115" customFormat="1" ht="18" x14ac:dyDescent="0.4">
      <c r="B300" s="551" t="s">
        <v>97</v>
      </c>
      <c r="C300" s="196" t="str">
        <f>+'critères bonus'!C33</f>
        <v>FEDER sans études avec infrastructure : la note hors bonification est supérieure ou égale à 43 sur 84 max</v>
      </c>
      <c r="D300" s="197"/>
      <c r="E300" s="420"/>
    </row>
    <row r="301" spans="2:8" s="115" customFormat="1" ht="18" x14ac:dyDescent="0.4">
      <c r="B301" s="552"/>
      <c r="C301" s="199" t="str">
        <f>+'critères bonus'!C34</f>
        <v>FEDER sans études sans infrastructure : la note hors bonification est supérieure ou égale à 41 sur 80 max</v>
      </c>
      <c r="D301" s="200"/>
      <c r="E301" s="421"/>
    </row>
    <row r="302" spans="2:8" s="115" customFormat="1" ht="18" x14ac:dyDescent="0.4">
      <c r="B302" s="552"/>
      <c r="C302" s="199" t="str">
        <f>+'critères bonus'!C35</f>
        <v>FEDER avec études sans infrastructure : la note hors bonification est supérieure ou égale à 51 sur 100 max</v>
      </c>
      <c r="D302" s="200"/>
      <c r="E302" s="421"/>
    </row>
    <row r="303" spans="2:8" s="115" customFormat="1" ht="18" x14ac:dyDescent="0.4">
      <c r="B303" s="553"/>
      <c r="C303" s="199" t="str">
        <f>+'critères bonus'!C36</f>
        <v>FEDER avec études avec infrastructures : la note hors bonification est supérieure ou égale à 53 sur 104 max</v>
      </c>
      <c r="D303" s="200"/>
      <c r="E303" s="421"/>
    </row>
    <row r="304" spans="2:8" s="115" customFormat="1" ht="18" x14ac:dyDescent="0.4">
      <c r="B304" s="203"/>
      <c r="H304" s="135"/>
    </row>
    <row r="305" spans="2:8" s="115" customFormat="1" ht="18" x14ac:dyDescent="0.4">
      <c r="B305" s="203"/>
      <c r="C305" s="204"/>
      <c r="D305" s="136"/>
      <c r="E305" s="136"/>
      <c r="F305" s="136"/>
    </row>
    <row r="306" spans="2:8" s="115" customFormat="1" ht="18" x14ac:dyDescent="0.4">
      <c r="B306" s="544" t="s">
        <v>102</v>
      </c>
      <c r="C306" s="547"/>
      <c r="D306" s="547"/>
      <c r="E306" s="547"/>
      <c r="F306" s="547"/>
      <c r="G306" s="547"/>
      <c r="H306" s="547"/>
    </row>
    <row r="307" spans="2:8" s="115" customFormat="1" ht="18" x14ac:dyDescent="0.4">
      <c r="B307" s="545"/>
      <c r="C307" s="547"/>
      <c r="D307" s="547"/>
      <c r="E307" s="547"/>
      <c r="F307" s="547"/>
      <c r="G307" s="547"/>
      <c r="H307" s="547"/>
    </row>
    <row r="308" spans="2:8" s="115" customFormat="1" ht="18" x14ac:dyDescent="0.4">
      <c r="B308" s="545"/>
      <c r="C308" s="547"/>
      <c r="D308" s="547"/>
      <c r="E308" s="547"/>
      <c r="F308" s="547"/>
      <c r="G308" s="547"/>
      <c r="H308" s="547"/>
    </row>
    <row r="309" spans="2:8" s="115" customFormat="1" ht="18" x14ac:dyDescent="0.4">
      <c r="B309" s="545"/>
      <c r="C309" s="547"/>
      <c r="D309" s="547"/>
      <c r="E309" s="547"/>
      <c r="F309" s="547"/>
      <c r="G309" s="547"/>
      <c r="H309" s="547"/>
    </row>
    <row r="310" spans="2:8" s="115" customFormat="1" ht="18" x14ac:dyDescent="0.4">
      <c r="B310" s="546"/>
      <c r="C310" s="547"/>
      <c r="D310" s="547"/>
      <c r="E310" s="547"/>
      <c r="F310" s="547"/>
      <c r="G310" s="547"/>
      <c r="H310" s="547"/>
    </row>
    <row r="311" spans="2:8" s="115" customFormat="1" ht="18" x14ac:dyDescent="0.4">
      <c r="C311" s="204"/>
      <c r="D311" s="136"/>
      <c r="E311" s="136"/>
      <c r="F311" s="136"/>
    </row>
    <row r="312" spans="2:8" s="115" customFormat="1" ht="18" x14ac:dyDescent="0.4">
      <c r="C312" s="204"/>
      <c r="D312" s="136"/>
      <c r="E312" s="136"/>
      <c r="F312" s="136"/>
    </row>
    <row r="313" spans="2:8" s="115" customFormat="1" ht="18" x14ac:dyDescent="0.4">
      <c r="B313" s="205" t="s">
        <v>103</v>
      </c>
      <c r="C313" s="542"/>
      <c r="D313" s="542"/>
      <c r="E313" s="542"/>
      <c r="F313" s="542"/>
      <c r="G313" s="542"/>
      <c r="H313" s="542"/>
    </row>
    <row r="314" spans="2:8" s="115" customFormat="1" ht="18" x14ac:dyDescent="0.4">
      <c r="B314" s="205" t="s">
        <v>104</v>
      </c>
      <c r="C314" s="542"/>
      <c r="D314" s="542"/>
      <c r="E314" s="542"/>
      <c r="F314" s="542"/>
      <c r="G314" s="542"/>
      <c r="H314" s="542"/>
    </row>
    <row r="315" spans="2:8" s="115" customFormat="1" ht="18" x14ac:dyDescent="0.4">
      <c r="B315" s="205" t="s">
        <v>105</v>
      </c>
      <c r="C315" s="542"/>
      <c r="D315" s="542"/>
      <c r="E315" s="542"/>
      <c r="F315" s="542"/>
      <c r="G315" s="542"/>
      <c r="H315" s="542"/>
    </row>
    <row r="316" spans="2:8" s="115" customFormat="1" ht="18" x14ac:dyDescent="0.4">
      <c r="B316" s="205" t="s">
        <v>106</v>
      </c>
      <c r="C316" s="542"/>
      <c r="D316" s="542"/>
      <c r="E316" s="542"/>
      <c r="F316" s="542"/>
      <c r="G316" s="542"/>
      <c r="H316" s="542"/>
    </row>
    <row r="317" spans="2:8" s="115" customFormat="1" ht="18" x14ac:dyDescent="0.4">
      <c r="B317" s="205" t="s">
        <v>107</v>
      </c>
      <c r="C317" s="542"/>
      <c r="D317" s="542"/>
      <c r="E317" s="542"/>
      <c r="F317" s="542"/>
      <c r="G317" s="542"/>
      <c r="H317" s="542"/>
    </row>
    <row r="318" spans="2:8" s="115" customFormat="1" ht="18" x14ac:dyDescent="0.4">
      <c r="B318" s="205" t="s">
        <v>108</v>
      </c>
      <c r="C318" s="542"/>
      <c r="D318" s="542"/>
      <c r="E318" s="542"/>
      <c r="F318" s="542"/>
      <c r="G318" s="542"/>
      <c r="H318" s="542"/>
    </row>
    <row r="319" spans="2:8" s="115" customFormat="1" ht="18" x14ac:dyDescent="0.4">
      <c r="B319" s="206" t="s">
        <v>109</v>
      </c>
      <c r="C319" s="543" t="s">
        <v>110</v>
      </c>
      <c r="D319" s="543"/>
      <c r="E319" s="543"/>
      <c r="F319" s="543"/>
      <c r="G319" s="543"/>
      <c r="H319" s="543"/>
    </row>
    <row r="320" spans="2:8" s="115" customFormat="1" ht="18" x14ac:dyDescent="0.4">
      <c r="B320" s="205" t="s">
        <v>111</v>
      </c>
      <c r="C320" s="542"/>
      <c r="D320" s="542"/>
      <c r="E320" s="542"/>
      <c r="F320" s="542"/>
      <c r="G320" s="542"/>
      <c r="H320" s="542"/>
    </row>
    <row r="321" s="115" customFormat="1" ht="18" x14ac:dyDescent="0.4"/>
  </sheetData>
  <mergeCells count="119">
    <mergeCell ref="B276:C276"/>
    <mergeCell ref="B290:D290"/>
    <mergeCell ref="C291:D291"/>
    <mergeCell ref="B292:B295"/>
    <mergeCell ref="E185:G185"/>
    <mergeCell ref="E197:G197"/>
    <mergeCell ref="B198:B201"/>
    <mergeCell ref="E201:G201"/>
    <mergeCell ref="B186:B188"/>
    <mergeCell ref="C318:H318"/>
    <mergeCell ref="C319:H319"/>
    <mergeCell ref="C320:H320"/>
    <mergeCell ref="B296:B299"/>
    <mergeCell ref="B300:B303"/>
    <mergeCell ref="B306:B310"/>
    <mergeCell ref="C306:H310"/>
    <mergeCell ref="C313:H313"/>
    <mergeCell ref="C314:H314"/>
    <mergeCell ref="C315:H315"/>
    <mergeCell ref="C316:H316"/>
    <mergeCell ref="C317:H317"/>
    <mergeCell ref="B61:B62"/>
    <mergeCell ref="E188:G188"/>
    <mergeCell ref="E191:G191"/>
    <mergeCell ref="B192:B194"/>
    <mergeCell ref="E194:G194"/>
    <mergeCell ref="E204:G204"/>
    <mergeCell ref="B205:B208"/>
    <mergeCell ref="E208:G208"/>
    <mergeCell ref="B81:B82"/>
    <mergeCell ref="B83:B85"/>
    <mergeCell ref="B87:B88"/>
    <mergeCell ref="E154:G154"/>
    <mergeCell ref="E155:G155"/>
    <mergeCell ref="E158:G158"/>
    <mergeCell ref="E159:G159"/>
    <mergeCell ref="E150:G150"/>
    <mergeCell ref="E151:G151"/>
    <mergeCell ref="E178:G178"/>
    <mergeCell ref="B179:B182"/>
    <mergeCell ref="E182:G182"/>
    <mergeCell ref="C78:C79"/>
    <mergeCell ref="D78:D79"/>
    <mergeCell ref="E78:E79"/>
    <mergeCell ref="E165:G165"/>
    <mergeCell ref="B166:B170"/>
    <mergeCell ref="E168:G168"/>
    <mergeCell ref="E169:G169"/>
    <mergeCell ref="E170:G170"/>
    <mergeCell ref="B90:B95"/>
    <mergeCell ref="B151:B155"/>
    <mergeCell ref="E152:G152"/>
    <mergeCell ref="E153:G153"/>
    <mergeCell ref="B159:B163"/>
    <mergeCell ref="E160:G160"/>
    <mergeCell ref="E161:G161"/>
    <mergeCell ref="E162:G162"/>
    <mergeCell ref="E163:G163"/>
    <mergeCell ref="B107:B112"/>
    <mergeCell ref="B128:B131"/>
    <mergeCell ref="B122:B125"/>
    <mergeCell ref="B101:B104"/>
    <mergeCell ref="B115:B119"/>
    <mergeCell ref="D57:H57"/>
    <mergeCell ref="B57:B58"/>
    <mergeCell ref="C43:H43"/>
    <mergeCell ref="C35:H35"/>
    <mergeCell ref="C36:H36"/>
    <mergeCell ref="C37:H37"/>
    <mergeCell ref="C38:H38"/>
    <mergeCell ref="C39:H39"/>
    <mergeCell ref="D48:H48"/>
    <mergeCell ref="C47:C48"/>
    <mergeCell ref="B47:B48"/>
    <mergeCell ref="F78:F79"/>
    <mergeCell ref="G78:G79"/>
    <mergeCell ref="H78:H79"/>
    <mergeCell ref="C61:C62"/>
    <mergeCell ref="D61:H61"/>
    <mergeCell ref="D62:H62"/>
    <mergeCell ref="C57:C58"/>
    <mergeCell ref="D47:H47"/>
    <mergeCell ref="A6:B6"/>
    <mergeCell ref="C6:H6"/>
    <mergeCell ref="A7:B7"/>
    <mergeCell ref="C7:H7"/>
    <mergeCell ref="A8:B8"/>
    <mergeCell ref="C8:H8"/>
    <mergeCell ref="A9:B9"/>
    <mergeCell ref="C9:H9"/>
    <mergeCell ref="C28:H28"/>
    <mergeCell ref="D58:H58"/>
    <mergeCell ref="D53:H53"/>
    <mergeCell ref="B20:B39"/>
    <mergeCell ref="C20:H20"/>
    <mergeCell ref="C21:H21"/>
    <mergeCell ref="C22:H22"/>
    <mergeCell ref="C23:H23"/>
    <mergeCell ref="C30:H30"/>
    <mergeCell ref="C31:H31"/>
    <mergeCell ref="C32:H32"/>
    <mergeCell ref="C33:H33"/>
    <mergeCell ref="C42:H42"/>
    <mergeCell ref="C34:H34"/>
    <mergeCell ref="A2:H2"/>
    <mergeCell ref="A4:B4"/>
    <mergeCell ref="C4:H4"/>
    <mergeCell ref="A5:B5"/>
    <mergeCell ref="C5:H5"/>
    <mergeCell ref="B11:H11"/>
    <mergeCell ref="A13:H14"/>
    <mergeCell ref="C24:H24"/>
    <mergeCell ref="C25:H25"/>
    <mergeCell ref="B40:B41"/>
    <mergeCell ref="C40:H40"/>
    <mergeCell ref="C41:H41"/>
    <mergeCell ref="C26:H26"/>
    <mergeCell ref="C27:H27"/>
    <mergeCell ref="C29:H2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E8C1-E09F-4FCF-8635-E5CF92B2DD32}">
  <sheetPr>
    <tabColor rgb="FFFF0000"/>
  </sheetPr>
  <dimension ref="A2:J54"/>
  <sheetViews>
    <sheetView showGridLines="0" zoomScale="55" zoomScaleNormal="55" workbookViewId="0">
      <selection activeCell="G28" sqref="G28"/>
    </sheetView>
  </sheetViews>
  <sheetFormatPr baseColWidth="10" defaultColWidth="11.453125" defaultRowHeight="21" x14ac:dyDescent="0.5"/>
  <cols>
    <col min="1" max="1" width="8.54296875" customWidth="1"/>
    <col min="2" max="2" width="41.453125" style="134" customWidth="1"/>
    <col min="3" max="3" width="131" customWidth="1"/>
    <col min="4" max="4" width="19.453125" customWidth="1"/>
    <col min="5" max="5" width="18.26953125" customWidth="1"/>
    <col min="6" max="6" width="14.7265625" customWidth="1"/>
    <col min="7" max="7" width="25.1796875" customWidth="1"/>
    <col min="8" max="8" width="27.54296875" customWidth="1"/>
    <col min="9" max="9" width="9.26953125"/>
    <col min="10" max="10" width="51.7265625" customWidth="1"/>
    <col min="11" max="12" width="9.26953125"/>
    <col min="13" max="13" width="65" customWidth="1"/>
  </cols>
  <sheetData>
    <row r="2" spans="1:10" ht="23" x14ac:dyDescent="0.35">
      <c r="A2" s="431" t="s">
        <v>68</v>
      </c>
      <c r="B2" s="431"/>
      <c r="C2" s="431"/>
      <c r="D2" s="431"/>
      <c r="E2" s="431"/>
      <c r="F2" s="431"/>
      <c r="G2" s="431"/>
      <c r="H2" s="431"/>
    </row>
    <row r="3" spans="1:10" ht="20.5" x14ac:dyDescent="0.45">
      <c r="A3" s="115"/>
      <c r="B3" s="207"/>
      <c r="C3" s="136"/>
      <c r="D3" s="136"/>
      <c r="E3" s="136"/>
      <c r="F3" s="115"/>
      <c r="G3" s="115"/>
      <c r="H3" s="115"/>
    </row>
    <row r="4" spans="1:10" ht="20.5" hidden="1" x14ac:dyDescent="0.45">
      <c r="A4" s="115"/>
      <c r="B4" s="133"/>
      <c r="C4" s="115"/>
      <c r="D4" s="115"/>
      <c r="E4" s="115"/>
      <c r="F4" s="115"/>
      <c r="G4" s="115"/>
      <c r="H4" s="115"/>
    </row>
    <row r="5" spans="1:10" ht="20.5" hidden="1" x14ac:dyDescent="0.45">
      <c r="A5" s="115"/>
      <c r="B5" s="133"/>
      <c r="C5" s="115"/>
      <c r="D5" s="115"/>
      <c r="E5" s="115"/>
      <c r="F5" s="115"/>
      <c r="G5" s="115"/>
      <c r="H5" s="115"/>
    </row>
    <row r="6" spans="1:10" ht="18" hidden="1" x14ac:dyDescent="0.4">
      <c r="A6" s="115"/>
      <c r="B6" s="208"/>
      <c r="C6" s="154"/>
      <c r="D6" s="136"/>
      <c r="E6" s="115"/>
      <c r="F6" s="115"/>
      <c r="G6" s="115"/>
      <c r="H6" s="115"/>
    </row>
    <row r="7" spans="1:10" ht="18.5" thickBot="1" x14ac:dyDescent="0.45">
      <c r="A7" s="115"/>
      <c r="B7" s="208"/>
      <c r="C7" s="154"/>
      <c r="D7" s="136"/>
      <c r="E7" s="115"/>
      <c r="F7" s="115"/>
      <c r="G7" s="115"/>
      <c r="H7" s="115"/>
    </row>
    <row r="8" spans="1:10" ht="36.5" thickBot="1" x14ac:dyDescent="0.45">
      <c r="A8" s="115"/>
      <c r="B8" s="361"/>
      <c r="C8" s="168" t="s">
        <v>69</v>
      </c>
      <c r="D8" s="169" t="s">
        <v>70</v>
      </c>
      <c r="E8" s="460" t="s">
        <v>71</v>
      </c>
      <c r="F8" s="460"/>
      <c r="G8" s="460"/>
      <c r="H8" s="170" t="s">
        <v>35</v>
      </c>
    </row>
    <row r="9" spans="1:10" ht="36" x14ac:dyDescent="0.4">
      <c r="A9" s="115"/>
      <c r="B9" s="449" t="s">
        <v>72</v>
      </c>
      <c r="C9" s="357" t="s">
        <v>73</v>
      </c>
      <c r="D9" s="171"/>
      <c r="E9" s="172"/>
      <c r="F9" s="173"/>
      <c r="G9" s="174"/>
      <c r="H9" s="175"/>
      <c r="J9" s="33"/>
    </row>
    <row r="10" spans="1:10" ht="90" x14ac:dyDescent="0.4">
      <c r="A10" s="115"/>
      <c r="B10" s="450"/>
      <c r="C10" s="358" t="s">
        <v>74</v>
      </c>
      <c r="D10" s="176"/>
      <c r="E10" s="177"/>
      <c r="F10" s="178"/>
      <c r="G10" s="179"/>
      <c r="H10" s="180"/>
      <c r="J10" s="33"/>
    </row>
    <row r="11" spans="1:10" ht="90" x14ac:dyDescent="0.4">
      <c r="A11" s="115"/>
      <c r="B11" s="450"/>
      <c r="C11" s="358" t="s">
        <v>75</v>
      </c>
      <c r="D11" s="176"/>
      <c r="E11" s="177"/>
      <c r="F11" s="178"/>
      <c r="G11" s="179"/>
      <c r="H11" s="180"/>
      <c r="J11" s="33"/>
    </row>
    <row r="12" spans="1:10" ht="36" x14ac:dyDescent="0.4">
      <c r="A12" s="115"/>
      <c r="B12" s="450"/>
      <c r="C12" s="358" t="s">
        <v>76</v>
      </c>
      <c r="D12" s="181"/>
      <c r="E12" s="461"/>
      <c r="F12" s="462"/>
      <c r="G12" s="463"/>
      <c r="H12" s="182"/>
    </row>
    <row r="13" spans="1:10" ht="36.5" thickBot="1" x14ac:dyDescent="0.45">
      <c r="A13" s="115"/>
      <c r="B13" s="450"/>
      <c r="C13" s="359" t="s">
        <v>77</v>
      </c>
      <c r="D13" s="183"/>
      <c r="E13" s="464"/>
      <c r="F13" s="465"/>
      <c r="G13" s="466"/>
      <c r="H13" s="184"/>
      <c r="I13" s="43"/>
      <c r="J13" s="31"/>
    </row>
    <row r="14" spans="1:10" ht="18.5" thickBot="1" x14ac:dyDescent="0.45">
      <c r="A14" s="115"/>
      <c r="B14" s="451"/>
      <c r="C14" s="360" t="s">
        <v>78</v>
      </c>
      <c r="D14" s="186">
        <f>+SUM(D9:D12)</f>
        <v>0</v>
      </c>
      <c r="E14" s="467"/>
      <c r="F14" s="467"/>
      <c r="G14" s="467"/>
      <c r="H14" s="187"/>
    </row>
    <row r="15" spans="1:10" ht="20.5" x14ac:dyDescent="0.45">
      <c r="A15" s="115"/>
      <c r="B15" s="133"/>
      <c r="C15" s="115"/>
      <c r="D15" s="115"/>
      <c r="E15" s="115"/>
      <c r="F15" s="115"/>
      <c r="G15" s="115"/>
      <c r="H15" s="115"/>
    </row>
    <row r="16" spans="1:10" ht="18" x14ac:dyDescent="0.4">
      <c r="A16" s="115"/>
      <c r="B16" s="115"/>
      <c r="C16" s="115"/>
      <c r="D16" s="115"/>
      <c r="E16" s="128" t="s">
        <v>78</v>
      </c>
      <c r="F16" s="128"/>
      <c r="G16" s="128"/>
      <c r="H16" s="135"/>
      <c r="J16" s="8"/>
    </row>
    <row r="17" spans="1:10" ht="20.5" x14ac:dyDescent="0.45">
      <c r="A17" s="115"/>
      <c r="B17" s="209" t="s">
        <v>79</v>
      </c>
      <c r="C17" s="189"/>
      <c r="D17" s="189"/>
      <c r="E17" s="129"/>
      <c r="F17" s="129"/>
      <c r="G17" s="128"/>
      <c r="H17" s="115"/>
      <c r="J17" s="7"/>
    </row>
    <row r="18" spans="1:10" ht="20.5" x14ac:dyDescent="0.45">
      <c r="A18" s="115"/>
      <c r="B18" s="210" t="s">
        <v>80</v>
      </c>
      <c r="C18" s="191"/>
      <c r="D18" s="191"/>
      <c r="E18" s="128"/>
      <c r="F18" s="128"/>
      <c r="G18" s="128"/>
      <c r="H18" s="115"/>
    </row>
    <row r="19" spans="1:10" ht="20.5" x14ac:dyDescent="0.45">
      <c r="A19" s="115"/>
      <c r="B19" s="210" t="s">
        <v>81</v>
      </c>
      <c r="C19" s="191"/>
      <c r="D19" s="191"/>
      <c r="E19" s="128" t="e">
        <f>+#REF!+D14+#REF!</f>
        <v>#REF!</v>
      </c>
      <c r="F19" s="128"/>
      <c r="G19" s="128"/>
      <c r="H19" s="115"/>
    </row>
    <row r="20" spans="1:10" ht="20.5" x14ac:dyDescent="0.45">
      <c r="A20" s="115"/>
      <c r="B20" s="211" t="s">
        <v>82</v>
      </c>
      <c r="C20" s="192"/>
      <c r="D20" s="192"/>
      <c r="E20" s="128" t="e">
        <f>+E19+E18+E17</f>
        <v>#REF!</v>
      </c>
      <c r="F20" s="128"/>
      <c r="G20" s="128"/>
      <c r="H20" s="115"/>
    </row>
    <row r="21" spans="1:10" ht="20.5" x14ac:dyDescent="0.45">
      <c r="A21" s="115"/>
      <c r="B21" s="133"/>
      <c r="C21" s="115"/>
      <c r="D21" s="115"/>
      <c r="E21" s="115"/>
      <c r="F21" s="115"/>
      <c r="G21" s="115"/>
      <c r="H21" s="115"/>
    </row>
    <row r="22" spans="1:10" ht="18" x14ac:dyDescent="0.4">
      <c r="A22" s="115"/>
      <c r="B22" s="115"/>
      <c r="C22" s="115"/>
      <c r="D22" s="115"/>
      <c r="E22" s="115"/>
      <c r="F22" s="115"/>
      <c r="G22" s="115"/>
      <c r="H22" s="115"/>
    </row>
    <row r="23" spans="1:10" ht="18" x14ac:dyDescent="0.4">
      <c r="A23" s="115"/>
      <c r="B23" s="455" t="s">
        <v>83</v>
      </c>
      <c r="C23" s="456"/>
      <c r="D23" s="457"/>
      <c r="E23" s="194">
        <f>+G17+G18</f>
        <v>0</v>
      </c>
      <c r="F23" s="115"/>
      <c r="G23" s="115"/>
      <c r="H23" s="115"/>
    </row>
    <row r="24" spans="1:10" ht="54" x14ac:dyDescent="0.4">
      <c r="A24" s="115"/>
      <c r="B24" s="212" t="s">
        <v>84</v>
      </c>
      <c r="C24" s="458" t="s">
        <v>85</v>
      </c>
      <c r="D24" s="459"/>
      <c r="E24" s="195" t="s">
        <v>86</v>
      </c>
      <c r="F24" s="115"/>
      <c r="G24" s="115"/>
      <c r="H24" s="115"/>
    </row>
    <row r="25" spans="1:10" ht="18" x14ac:dyDescent="0.4">
      <c r="A25" s="115"/>
      <c r="B25" s="452" t="s">
        <v>87</v>
      </c>
      <c r="C25" s="422" t="s">
        <v>88</v>
      </c>
      <c r="D25" s="197"/>
      <c r="E25" s="418"/>
      <c r="F25" s="115"/>
      <c r="G25" s="115"/>
      <c r="H25" s="115"/>
    </row>
    <row r="26" spans="1:10" ht="18" x14ac:dyDescent="0.4">
      <c r="A26" s="115"/>
      <c r="B26" s="453"/>
      <c r="C26" s="423" t="s">
        <v>89</v>
      </c>
      <c r="D26" s="200"/>
      <c r="E26" s="419"/>
      <c r="F26" s="115"/>
      <c r="G26" s="115"/>
      <c r="H26" s="115"/>
    </row>
    <row r="27" spans="1:10" ht="18" x14ac:dyDescent="0.4">
      <c r="A27" s="115"/>
      <c r="B27" s="453"/>
      <c r="C27" s="423" t="s">
        <v>90</v>
      </c>
      <c r="D27" s="200"/>
      <c r="E27" s="419"/>
      <c r="F27" s="115"/>
      <c r="G27" s="115"/>
      <c r="H27" s="115"/>
    </row>
    <row r="28" spans="1:10" ht="18" x14ac:dyDescent="0.4">
      <c r="A28" s="115"/>
      <c r="B28" s="454"/>
      <c r="C28" s="423" t="s">
        <v>91</v>
      </c>
      <c r="D28" s="200"/>
      <c r="E28" s="419"/>
      <c r="F28" s="115"/>
      <c r="G28" s="115"/>
      <c r="H28" s="115"/>
    </row>
    <row r="29" spans="1:10" ht="18" x14ac:dyDescent="0.4">
      <c r="A29" s="115"/>
      <c r="B29" s="452" t="s">
        <v>92</v>
      </c>
      <c r="C29" s="423" t="s">
        <v>93</v>
      </c>
      <c r="D29" s="200"/>
      <c r="E29" s="419"/>
      <c r="F29" s="115"/>
      <c r="G29" s="115"/>
      <c r="H29" s="368"/>
      <c r="I29" s="368"/>
      <c r="J29" s="368"/>
    </row>
    <row r="30" spans="1:10" ht="18" x14ac:dyDescent="0.4">
      <c r="A30" s="115"/>
      <c r="B30" s="453"/>
      <c r="C30" s="423" t="s">
        <v>94</v>
      </c>
      <c r="D30" s="200"/>
      <c r="E30" s="419"/>
      <c r="F30" s="367"/>
      <c r="G30" s="368"/>
      <c r="H30" s="368"/>
      <c r="I30" s="368"/>
      <c r="J30" s="368"/>
    </row>
    <row r="31" spans="1:10" ht="18" x14ac:dyDescent="0.4">
      <c r="A31" s="115"/>
      <c r="B31" s="453"/>
      <c r="C31" s="423" t="s">
        <v>95</v>
      </c>
      <c r="D31" s="200"/>
      <c r="E31" s="419"/>
      <c r="F31" s="367"/>
      <c r="G31" s="368"/>
      <c r="H31" s="368"/>
      <c r="I31" s="368"/>
      <c r="J31" s="368"/>
    </row>
    <row r="32" spans="1:10" ht="18" x14ac:dyDescent="0.4">
      <c r="A32" s="115"/>
      <c r="B32" s="454"/>
      <c r="C32" s="423" t="s">
        <v>96</v>
      </c>
      <c r="D32" s="200"/>
      <c r="E32" s="419"/>
      <c r="F32" s="367"/>
      <c r="G32" s="368"/>
      <c r="H32" s="368"/>
      <c r="I32" s="368"/>
      <c r="J32" s="368"/>
    </row>
    <row r="33" spans="1:10" ht="18" x14ac:dyDescent="0.4">
      <c r="A33" s="115"/>
      <c r="B33" s="446" t="s">
        <v>97</v>
      </c>
      <c r="C33" s="422" t="s">
        <v>98</v>
      </c>
      <c r="D33" s="197"/>
      <c r="E33" s="420"/>
      <c r="F33" s="367"/>
      <c r="G33" s="368"/>
      <c r="H33" s="368"/>
      <c r="I33" s="368"/>
      <c r="J33" s="368"/>
    </row>
    <row r="34" spans="1:10" ht="18" x14ac:dyDescent="0.4">
      <c r="A34" s="115"/>
      <c r="B34" s="447"/>
      <c r="C34" s="423" t="s">
        <v>99</v>
      </c>
      <c r="D34" s="200"/>
      <c r="E34" s="421"/>
      <c r="F34" s="367"/>
      <c r="G34" s="368"/>
      <c r="H34" s="368"/>
      <c r="I34" s="368"/>
      <c r="J34" s="368"/>
    </row>
    <row r="35" spans="1:10" ht="18" x14ac:dyDescent="0.4">
      <c r="A35" s="115"/>
      <c r="B35" s="447"/>
      <c r="C35" s="423" t="s">
        <v>100</v>
      </c>
      <c r="D35" s="200"/>
      <c r="E35" s="421"/>
      <c r="F35" s="115"/>
      <c r="G35" s="115"/>
      <c r="H35" s="115"/>
    </row>
    <row r="36" spans="1:10" ht="18" x14ac:dyDescent="0.4">
      <c r="A36" s="115"/>
      <c r="B36" s="448"/>
      <c r="C36" s="423" t="s">
        <v>101</v>
      </c>
      <c r="D36" s="200"/>
      <c r="E36" s="421"/>
      <c r="F36" s="115"/>
      <c r="G36" s="115"/>
      <c r="H36" s="115"/>
    </row>
    <row r="37" spans="1:10" ht="20.5" x14ac:dyDescent="0.45">
      <c r="A37" s="115"/>
      <c r="B37" s="213"/>
      <c r="C37" s="115"/>
      <c r="D37" s="115"/>
      <c r="E37" s="115"/>
      <c r="F37" s="115"/>
      <c r="G37" s="115"/>
      <c r="H37" s="135"/>
    </row>
    <row r="38" spans="1:10" ht="20.5" x14ac:dyDescent="0.45">
      <c r="A38" s="115"/>
      <c r="B38" s="213"/>
      <c r="C38" s="204"/>
      <c r="D38" s="136"/>
      <c r="E38" s="136"/>
      <c r="F38" s="136"/>
      <c r="G38" s="115"/>
      <c r="H38" s="115"/>
    </row>
    <row r="39" spans="1:10" ht="18" x14ac:dyDescent="0.4">
      <c r="A39" s="115"/>
      <c r="B39" s="442" t="s">
        <v>102</v>
      </c>
      <c r="C39" s="445"/>
      <c r="D39" s="445"/>
      <c r="E39" s="445"/>
      <c r="F39" s="445"/>
      <c r="G39" s="445"/>
      <c r="H39" s="445"/>
    </row>
    <row r="40" spans="1:10" ht="18" x14ac:dyDescent="0.4">
      <c r="A40" s="115"/>
      <c r="B40" s="443"/>
      <c r="C40" s="445"/>
      <c r="D40" s="445"/>
      <c r="E40" s="445"/>
      <c r="F40" s="445"/>
      <c r="G40" s="445"/>
      <c r="H40" s="445"/>
    </row>
    <row r="41" spans="1:10" ht="18" x14ac:dyDescent="0.4">
      <c r="A41" s="115"/>
      <c r="B41" s="443"/>
      <c r="C41" s="445"/>
      <c r="D41" s="445"/>
      <c r="E41" s="445"/>
      <c r="F41" s="445"/>
      <c r="G41" s="445"/>
      <c r="H41" s="445"/>
    </row>
    <row r="42" spans="1:10" ht="18" x14ac:dyDescent="0.4">
      <c r="A42" s="115"/>
      <c r="B42" s="443"/>
      <c r="C42" s="445"/>
      <c r="D42" s="445"/>
      <c r="E42" s="445"/>
      <c r="F42" s="445"/>
      <c r="G42" s="445"/>
      <c r="H42" s="445"/>
    </row>
    <row r="43" spans="1:10" ht="18" x14ac:dyDescent="0.4">
      <c r="A43" s="115"/>
      <c r="B43" s="444"/>
      <c r="C43" s="445"/>
      <c r="D43" s="445"/>
      <c r="E43" s="445"/>
      <c r="F43" s="445"/>
      <c r="G43" s="445"/>
      <c r="H43" s="445"/>
    </row>
    <row r="44" spans="1:10" ht="20.5" x14ac:dyDescent="0.45">
      <c r="A44" s="115"/>
      <c r="B44" s="133"/>
      <c r="C44" s="269"/>
      <c r="D44" s="125"/>
      <c r="E44" s="125"/>
      <c r="F44" s="125"/>
      <c r="G44" s="234"/>
      <c r="H44" s="234"/>
    </row>
    <row r="45" spans="1:10" ht="20.5" x14ac:dyDescent="0.45">
      <c r="A45" s="115"/>
      <c r="B45" s="133"/>
      <c r="C45" s="269"/>
      <c r="D45" s="125"/>
      <c r="E45" s="125"/>
      <c r="F45" s="125"/>
      <c r="G45" s="234"/>
      <c r="H45" s="234"/>
    </row>
    <row r="46" spans="1:10" ht="20.5" x14ac:dyDescent="0.4">
      <c r="A46" s="115"/>
      <c r="B46" s="214" t="s">
        <v>103</v>
      </c>
      <c r="C46" s="441"/>
      <c r="D46" s="441"/>
      <c r="E46" s="441"/>
      <c r="F46" s="441"/>
      <c r="G46" s="441"/>
      <c r="H46" s="441"/>
    </row>
    <row r="47" spans="1:10" ht="20.5" x14ac:dyDescent="0.4">
      <c r="A47" s="115"/>
      <c r="B47" s="214" t="s">
        <v>104</v>
      </c>
      <c r="C47" s="441"/>
      <c r="D47" s="441"/>
      <c r="E47" s="441"/>
      <c r="F47" s="441"/>
      <c r="G47" s="441"/>
      <c r="H47" s="441"/>
    </row>
    <row r="48" spans="1:10" ht="20.5" x14ac:dyDescent="0.4">
      <c r="A48" s="115"/>
      <c r="B48" s="214" t="s">
        <v>105</v>
      </c>
      <c r="C48" s="441"/>
      <c r="D48" s="441"/>
      <c r="E48" s="441"/>
      <c r="F48" s="441"/>
      <c r="G48" s="441"/>
      <c r="H48" s="441"/>
    </row>
    <row r="49" spans="1:8" ht="20.5" x14ac:dyDescent="0.4">
      <c r="A49" s="115"/>
      <c r="B49" s="214" t="s">
        <v>106</v>
      </c>
      <c r="C49" s="441"/>
      <c r="D49" s="441"/>
      <c r="E49" s="441"/>
      <c r="F49" s="441"/>
      <c r="G49" s="441"/>
      <c r="H49" s="441"/>
    </row>
    <row r="50" spans="1:8" ht="20.5" x14ac:dyDescent="0.4">
      <c r="A50" s="115"/>
      <c r="B50" s="214" t="s">
        <v>107</v>
      </c>
      <c r="C50" s="441"/>
      <c r="D50" s="441"/>
      <c r="E50" s="441"/>
      <c r="F50" s="441"/>
      <c r="G50" s="441"/>
      <c r="H50" s="441"/>
    </row>
    <row r="51" spans="1:8" ht="20.5" x14ac:dyDescent="0.4">
      <c r="A51" s="115"/>
      <c r="B51" s="214" t="s">
        <v>108</v>
      </c>
      <c r="C51" s="441"/>
      <c r="D51" s="441"/>
      <c r="E51" s="441"/>
      <c r="F51" s="441"/>
      <c r="G51" s="441"/>
      <c r="H51" s="441"/>
    </row>
    <row r="52" spans="1:8" ht="80.25" customHeight="1" x14ac:dyDescent="0.4">
      <c r="A52" s="115"/>
      <c r="B52" s="215" t="s">
        <v>109</v>
      </c>
      <c r="C52" s="440" t="s">
        <v>110</v>
      </c>
      <c r="D52" s="440"/>
      <c r="E52" s="440"/>
      <c r="F52" s="440"/>
      <c r="G52" s="440"/>
      <c r="H52" s="440"/>
    </row>
    <row r="53" spans="1:8" ht="92.25" customHeight="1" x14ac:dyDescent="0.4">
      <c r="A53" s="115"/>
      <c r="B53" s="214" t="s">
        <v>111</v>
      </c>
      <c r="C53" s="441"/>
      <c r="D53" s="441"/>
      <c r="E53" s="441"/>
      <c r="F53" s="441"/>
      <c r="G53" s="441"/>
      <c r="H53" s="441"/>
    </row>
    <row r="54" spans="1:8" ht="20.5" x14ac:dyDescent="0.45">
      <c r="A54" s="115"/>
      <c r="B54" s="133"/>
      <c r="C54" s="115"/>
      <c r="D54" s="115"/>
      <c r="E54" s="115"/>
      <c r="F54" s="115"/>
      <c r="G54" s="115"/>
      <c r="H54" s="115"/>
    </row>
  </sheetData>
  <mergeCells count="21">
    <mergeCell ref="A2:H2"/>
    <mergeCell ref="E8:G8"/>
    <mergeCell ref="E12:G12"/>
    <mergeCell ref="E13:G13"/>
    <mergeCell ref="E14:G14"/>
    <mergeCell ref="B33:B36"/>
    <mergeCell ref="B9:B14"/>
    <mergeCell ref="B29:B32"/>
    <mergeCell ref="B23:D23"/>
    <mergeCell ref="C24:D24"/>
    <mergeCell ref="B25:B28"/>
    <mergeCell ref="C52:H52"/>
    <mergeCell ref="C53:H53"/>
    <mergeCell ref="B39:B43"/>
    <mergeCell ref="C39:H43"/>
    <mergeCell ref="C46:H46"/>
    <mergeCell ref="C47:H47"/>
    <mergeCell ref="C48:H48"/>
    <mergeCell ref="C49:H49"/>
    <mergeCell ref="C50:H50"/>
    <mergeCell ref="C51:H5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C7671-A88F-4B8B-86FD-8B22D261EC87}">
  <sheetPr>
    <tabColor rgb="FFFFFF00"/>
  </sheetPr>
  <dimension ref="A1:P321"/>
  <sheetViews>
    <sheetView showGridLines="0" topLeftCell="A22" zoomScale="55" zoomScaleNormal="55" workbookViewId="0">
      <selection activeCell="G292" sqref="G292"/>
    </sheetView>
  </sheetViews>
  <sheetFormatPr baseColWidth="10" defaultColWidth="11.453125" defaultRowHeight="18" x14ac:dyDescent="0.4"/>
  <cols>
    <col min="1" max="1" width="37.453125" style="115" customWidth="1"/>
    <col min="2" max="2" width="38.81640625" style="115" customWidth="1"/>
    <col min="3" max="3" width="118.81640625" style="115" customWidth="1"/>
    <col min="4" max="4" width="17.54296875" style="115" customWidth="1"/>
    <col min="5" max="5" width="20.453125" style="115" customWidth="1"/>
    <col min="6" max="6" width="15.453125" style="115" customWidth="1"/>
    <col min="7" max="7" width="83.453125" style="115" customWidth="1"/>
    <col min="8" max="8" width="90.54296875" style="115" customWidth="1"/>
    <col min="9" max="9" width="31.453125" style="115" hidden="1" customWidth="1"/>
    <col min="10" max="10" width="57.1796875" style="115" hidden="1" customWidth="1"/>
    <col min="11" max="12" width="11.453125" style="115"/>
    <col min="13" max="13" width="65" style="115" customWidth="1"/>
    <col min="14" max="16384" width="11.453125" style="115"/>
  </cols>
  <sheetData>
    <row r="1" spans="1:8" ht="99.75" customHeight="1" x14ac:dyDescent="0.4"/>
    <row r="2" spans="1:8" ht="52.5" customHeight="1" x14ac:dyDescent="0.4">
      <c r="A2" s="431" t="s">
        <v>112</v>
      </c>
      <c r="B2" s="431"/>
      <c r="C2" s="431"/>
      <c r="D2" s="431"/>
      <c r="E2" s="431"/>
      <c r="F2" s="431"/>
      <c r="G2" s="431"/>
      <c r="H2" s="431"/>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20.5" x14ac:dyDescent="0.4">
      <c r="A6" s="482" t="s">
        <v>115</v>
      </c>
      <c r="B6" s="483"/>
      <c r="C6" s="484" t="s">
        <v>116</v>
      </c>
      <c r="D6" s="484"/>
      <c r="E6" s="484"/>
      <c r="F6" s="484"/>
      <c r="G6" s="484"/>
      <c r="H6" s="484"/>
    </row>
    <row r="7" spans="1:8" ht="20.5" x14ac:dyDescent="0.4">
      <c r="A7" s="482" t="s">
        <v>117</v>
      </c>
      <c r="B7" s="483"/>
      <c r="C7" s="484" t="s">
        <v>118</v>
      </c>
      <c r="D7" s="484"/>
      <c r="E7" s="484"/>
      <c r="F7" s="484"/>
      <c r="G7" s="484"/>
      <c r="H7" s="484"/>
    </row>
    <row r="8" spans="1:8" ht="20.5"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73.5" customHeight="1" x14ac:dyDescent="0.4">
      <c r="A11" s="217"/>
      <c r="B11" s="490" t="s">
        <v>121</v>
      </c>
      <c r="C11" s="490"/>
      <c r="D11" s="490"/>
      <c r="E11" s="490"/>
      <c r="F11" s="490"/>
      <c r="G11" s="490"/>
      <c r="H11" s="490"/>
    </row>
    <row r="12" spans="1:8" ht="73.5" customHeight="1" x14ac:dyDescent="0.4">
      <c r="A12" s="217"/>
      <c r="B12" s="218"/>
      <c r="C12" s="218"/>
      <c r="D12" s="218"/>
      <c r="E12" s="218"/>
      <c r="F12" s="218"/>
      <c r="G12" s="218"/>
    </row>
    <row r="13" spans="1:8" x14ac:dyDescent="0.4">
      <c r="A13" s="491" t="s">
        <v>122</v>
      </c>
      <c r="B13" s="491"/>
      <c r="C13" s="491"/>
      <c r="D13" s="491"/>
      <c r="E13" s="491"/>
      <c r="F13" s="491"/>
      <c r="G13" s="491"/>
      <c r="H13" s="491"/>
    </row>
    <row r="14" spans="1:8" ht="112.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ht="26" x14ac:dyDescent="0.6">
      <c r="B18" s="216" t="s">
        <v>123</v>
      </c>
      <c r="C18" s="116"/>
      <c r="D18" s="117"/>
      <c r="E18" s="117"/>
      <c r="F18" s="117"/>
      <c r="G18" s="118"/>
      <c r="H18" s="118"/>
    </row>
    <row r="19" spans="2:8" ht="26" x14ac:dyDescent="0.6">
      <c r="B19" s="216"/>
      <c r="C19" s="116"/>
      <c r="D19" s="117"/>
      <c r="E19" s="117"/>
      <c r="F19" s="117"/>
      <c r="G19" s="118"/>
      <c r="H19" s="118"/>
    </row>
    <row r="20" spans="2:8" ht="23" x14ac:dyDescent="0.5">
      <c r="B20" s="249" t="s">
        <v>124</v>
      </c>
      <c r="C20" s="248"/>
      <c r="D20" s="117"/>
      <c r="E20" s="117"/>
      <c r="F20" s="117"/>
      <c r="G20" s="118"/>
      <c r="H20" s="118"/>
    </row>
    <row r="21" spans="2:8" ht="23" x14ac:dyDescent="0.5">
      <c r="B21" s="249"/>
      <c r="C21" s="248"/>
      <c r="D21" s="117"/>
      <c r="E21" s="117"/>
      <c r="F21" s="117"/>
      <c r="G21" s="118"/>
      <c r="H21" s="118"/>
    </row>
    <row r="22" spans="2:8" x14ac:dyDescent="0.4">
      <c r="B22" s="512"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18.75" customHeight="1" x14ac:dyDescent="0.4">
      <c r="B23" s="513"/>
      <c r="C23" s="485"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486"/>
      <c r="E23" s="486"/>
      <c r="F23" s="486"/>
      <c r="G23" s="486"/>
      <c r="H23" s="487"/>
    </row>
    <row r="24" spans="2:8" ht="18.75" customHeight="1" x14ac:dyDescent="0.4">
      <c r="B24" s="513"/>
      <c r="C24" s="485"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486"/>
      <c r="E24" s="486"/>
      <c r="F24" s="486"/>
      <c r="G24" s="486"/>
      <c r="H24" s="487"/>
    </row>
    <row r="25" spans="2:8" ht="44.25" customHeight="1" x14ac:dyDescent="0.4">
      <c r="B25" s="513"/>
      <c r="C25" s="485"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486"/>
      <c r="E25" s="486"/>
      <c r="F25" s="486"/>
      <c r="G25" s="486"/>
      <c r="H25" s="487"/>
    </row>
    <row r="26" spans="2:8" ht="18.75" customHeight="1" x14ac:dyDescent="0.4">
      <c r="B26" s="513"/>
      <c r="C26" s="485"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486"/>
      <c r="E26" s="486"/>
      <c r="F26" s="486"/>
      <c r="G26" s="486"/>
      <c r="H26" s="487"/>
    </row>
    <row r="27" spans="2:8" ht="42.75" customHeight="1" x14ac:dyDescent="0.4">
      <c r="B27" s="513"/>
      <c r="C27" s="485"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486"/>
      <c r="E27" s="486"/>
      <c r="F27" s="486"/>
      <c r="G27" s="486"/>
      <c r="H27" s="487"/>
    </row>
    <row r="28" spans="2:8" ht="39" customHeight="1" x14ac:dyDescent="0.4">
      <c r="B28" s="513"/>
      <c r="C28" s="485"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486"/>
      <c r="E28" s="486"/>
      <c r="F28" s="486"/>
      <c r="G28" s="486"/>
      <c r="H28" s="487"/>
    </row>
    <row r="29" spans="2:8" ht="18.75" customHeight="1" x14ac:dyDescent="0.4">
      <c r="B29" s="513"/>
      <c r="C29" s="485" t="str">
        <f>+'Critères d''éligibilité socle'!C12</f>
        <v>L'opération est conforme aux stratégies et documents de planification correspondants, établis en vue du respect des conditions favorisantes, prévues à l’article 15 du règlement (UE) n°2021/1060.</v>
      </c>
      <c r="D29" s="486"/>
      <c r="E29" s="486"/>
      <c r="F29" s="486"/>
      <c r="G29" s="486"/>
      <c r="H29" s="487"/>
    </row>
    <row r="30" spans="2:8" ht="66" customHeight="1" x14ac:dyDescent="0.4">
      <c r="B30" s="513"/>
      <c r="C30" s="485"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486"/>
      <c r="E30" s="486"/>
      <c r="F30" s="486"/>
      <c r="G30" s="486"/>
      <c r="H30" s="487"/>
    </row>
    <row r="31" spans="2:8" ht="18.75" customHeight="1" x14ac:dyDescent="0.4">
      <c r="B31" s="513"/>
      <c r="C31" s="485" t="str">
        <f>+'Critères d''éligibilité socle'!C14</f>
        <v>L'opération n'est pas concernée par un avis motivé émis par la Commission européenne concernant une infraction au titre de l’article 258 du Traité sur le fonctionnement de l'Union Européenne (TFUE).</v>
      </c>
      <c r="D31" s="486"/>
      <c r="E31" s="486"/>
      <c r="F31" s="486"/>
      <c r="G31" s="486"/>
      <c r="H31" s="487"/>
    </row>
    <row r="32" spans="2:8" ht="60.75" customHeight="1" x14ac:dyDescent="0.4">
      <c r="B32" s="513"/>
      <c r="C32" s="485"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486"/>
      <c r="E32" s="486"/>
      <c r="F32" s="486"/>
      <c r="G32" s="486"/>
      <c r="H32" s="487"/>
    </row>
    <row r="33" spans="2:8" ht="105.75" customHeight="1" x14ac:dyDescent="0.4">
      <c r="B33" s="513"/>
      <c r="C33" s="485"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486"/>
      <c r="E33" s="486"/>
      <c r="F33" s="486"/>
      <c r="G33" s="486"/>
      <c r="H33" s="487"/>
    </row>
    <row r="34" spans="2:8" ht="64.5" customHeight="1" x14ac:dyDescent="0.4">
      <c r="B34" s="513"/>
      <c r="C34" s="485"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486"/>
      <c r="E34" s="486"/>
      <c r="F34" s="486"/>
      <c r="G34" s="486"/>
      <c r="H34" s="487"/>
    </row>
    <row r="35" spans="2:8" ht="49.5" customHeight="1" x14ac:dyDescent="0.4">
      <c r="B35" s="513"/>
      <c r="C35" s="485"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486"/>
      <c r="E35" s="486"/>
      <c r="F35" s="486"/>
      <c r="G35" s="486"/>
      <c r="H35" s="487"/>
    </row>
    <row r="36" spans="2:8" ht="18.75" customHeight="1" x14ac:dyDescent="0.4">
      <c r="B36" s="513"/>
      <c r="C36" s="485" t="str">
        <f>+'Critères d''éligibilité socle'!C19</f>
        <v>L'opération respecte le principe de cofinancement imposant l'intervention d'une contribution nationale publique ou privée suivant les règles déterminées à l'article 112 du règlement (UE) n°2021/1060.</v>
      </c>
      <c r="D36" s="486"/>
      <c r="E36" s="486"/>
      <c r="F36" s="486"/>
      <c r="G36" s="486"/>
      <c r="H36" s="487"/>
    </row>
    <row r="37" spans="2:8" ht="18.75" customHeight="1" x14ac:dyDescent="0.4">
      <c r="B37" s="513"/>
      <c r="C37" s="485" t="str">
        <f>+'Critères d''éligibilité socle'!C20</f>
        <v>L'opération respecte le principe d'éligibilité géographique conformément aux articles 63 et suivants du règlement (UE) n°2021/1060.</v>
      </c>
      <c r="D37" s="486"/>
      <c r="E37" s="486"/>
      <c r="F37" s="486"/>
      <c r="G37" s="486"/>
      <c r="H37" s="487"/>
    </row>
    <row r="38" spans="2:8" ht="123" customHeight="1" x14ac:dyDescent="0.4">
      <c r="B38" s="513"/>
      <c r="C38" s="485"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486"/>
      <c r="E38" s="486"/>
      <c r="F38" s="486"/>
      <c r="G38" s="486"/>
      <c r="H38" s="487"/>
    </row>
    <row r="39" spans="2:8" ht="108" customHeight="1" x14ac:dyDescent="0.4">
      <c r="B39" s="513"/>
      <c r="C39" s="485"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486"/>
      <c r="E39" s="486"/>
      <c r="F39" s="486"/>
      <c r="G39" s="486"/>
      <c r="H39" s="487"/>
    </row>
    <row r="40" spans="2:8" ht="45.75" customHeight="1" x14ac:dyDescent="0.4">
      <c r="B40" s="513"/>
      <c r="C40" s="485" t="str">
        <f>+'Critères d''éligibilité socle'!C23</f>
        <v>L'opération se conforme aux dispositions spécifiques de l'article 64 du règlement (UE) n°2021-1060 qui indique les coûts ne pouvant pas donner lieu à une contribution des fonds européens.</v>
      </c>
      <c r="D40" s="486"/>
      <c r="E40" s="486"/>
      <c r="F40" s="486"/>
      <c r="G40" s="486"/>
      <c r="H40" s="487"/>
    </row>
    <row r="41" spans="2:8" ht="22.5" customHeight="1" x14ac:dyDescent="0.4">
      <c r="B41" s="513" t="s">
        <v>21</v>
      </c>
      <c r="C41" s="485" t="str">
        <f>+'Critères d''éligibilité socle'!C24</f>
        <v>L'opération est conforme aux champs d'intervention du FEDER définis à l'article 5 du règlement (UE) n°2021/1058.</v>
      </c>
      <c r="D41" s="486"/>
      <c r="E41" s="486"/>
      <c r="F41" s="486"/>
      <c r="G41" s="486"/>
      <c r="H41" s="487"/>
    </row>
    <row r="42" spans="2:8" ht="18.75" customHeight="1" x14ac:dyDescent="0.4">
      <c r="B42" s="513"/>
      <c r="C42" s="485" t="str">
        <f>+'Critères d''éligibilité socle'!C25</f>
        <v>L'opération est conforme aux exclusions du champs d'intervention du FEDER définies à l'article 7 du règlement (UE) n°2021/1058.</v>
      </c>
      <c r="D42" s="486"/>
      <c r="E42" s="486"/>
      <c r="F42" s="486"/>
      <c r="G42" s="486"/>
      <c r="H42" s="487"/>
    </row>
    <row r="43" spans="2:8" ht="20.5" x14ac:dyDescent="0.4">
      <c r="B43" s="250" t="s">
        <v>24</v>
      </c>
      <c r="C43" s="485" t="str">
        <f>+'Critères d''éligibilité socle'!C26</f>
        <v xml:space="preserve">L'opération est conforme aux champs d'intervention du FSE+ définis aux articles 16 et 22 du règlement (UE) n°2021/1057 </v>
      </c>
      <c r="D43" s="486"/>
      <c r="E43" s="486"/>
      <c r="F43" s="486"/>
      <c r="G43" s="486"/>
      <c r="H43" s="487"/>
    </row>
    <row r="44" spans="2:8" ht="96" customHeight="1" thickBot="1" x14ac:dyDescent="0.45">
      <c r="B44" s="251" t="s">
        <v>26</v>
      </c>
      <c r="C44" s="495" t="str">
        <f>+'Critères d''éligibilité socle'!C27</f>
        <v>L'opération est conforme aux règles définies au niveau national par le décret n°2022-608 du 21 avril 2022 fixant les règles nationales d’éligibilité des dépenses.</v>
      </c>
      <c r="D44" s="496"/>
      <c r="E44" s="496"/>
      <c r="F44" s="496"/>
      <c r="G44" s="496"/>
      <c r="H44" s="497"/>
    </row>
    <row r="45" spans="2:8" x14ac:dyDescent="0.4">
      <c r="B45" s="220"/>
      <c r="C45" s="221"/>
    </row>
    <row r="46" spans="2:8" ht="23" x14ac:dyDescent="0.5">
      <c r="B46" s="249" t="s">
        <v>125</v>
      </c>
    </row>
    <row r="47" spans="2:8" ht="23" x14ac:dyDescent="0.5">
      <c r="B47" s="249"/>
    </row>
    <row r="48" spans="2:8" ht="230.25" customHeight="1" x14ac:dyDescent="0.4">
      <c r="B48" s="506" t="s">
        <v>126</v>
      </c>
      <c r="C48" s="507"/>
      <c r="D48" s="502" t="s">
        <v>127</v>
      </c>
      <c r="E48" s="502"/>
      <c r="F48" s="502"/>
      <c r="G48" s="502"/>
      <c r="H48" s="503"/>
    </row>
    <row r="49" spans="2:16" ht="56.25" customHeight="1" x14ac:dyDescent="0.4">
      <c r="B49" s="508"/>
      <c r="C49" s="509"/>
      <c r="D49" s="517" t="s">
        <v>128</v>
      </c>
      <c r="E49" s="518"/>
      <c r="F49" s="518"/>
      <c r="G49" s="518"/>
      <c r="H49" s="519"/>
    </row>
    <row r="50" spans="2:16" ht="55.5" customHeight="1" x14ac:dyDescent="0.4">
      <c r="B50" s="508"/>
      <c r="C50" s="509"/>
      <c r="D50" s="500" t="s">
        <v>129</v>
      </c>
      <c r="E50" s="500"/>
      <c r="F50" s="500"/>
      <c r="G50" s="500"/>
      <c r="H50" s="501"/>
    </row>
    <row r="51" spans="2:16" x14ac:dyDescent="0.4">
      <c r="B51" s="508"/>
      <c r="C51" s="509"/>
      <c r="D51" s="504" t="s">
        <v>130</v>
      </c>
      <c r="E51" s="504"/>
      <c r="F51" s="504"/>
      <c r="G51" s="504"/>
      <c r="H51" s="505"/>
      <c r="I51" s="234"/>
      <c r="L51" s="153"/>
      <c r="M51" s="154"/>
      <c r="N51" s="136"/>
      <c r="O51" s="136"/>
      <c r="P51" s="136"/>
    </row>
    <row r="52" spans="2:16" ht="39" customHeight="1" x14ac:dyDescent="0.4">
      <c r="B52" s="508"/>
      <c r="C52" s="509"/>
      <c r="D52" s="504" t="s">
        <v>131</v>
      </c>
      <c r="E52" s="504"/>
      <c r="F52" s="504"/>
      <c r="G52" s="504"/>
      <c r="H52" s="505"/>
    </row>
    <row r="53" spans="2:16" ht="34.5" customHeight="1" x14ac:dyDescent="0.4">
      <c r="B53" s="510"/>
      <c r="C53" s="511"/>
      <c r="D53" s="498" t="s">
        <v>132</v>
      </c>
      <c r="E53" s="498"/>
      <c r="F53" s="498"/>
      <c r="G53" s="498"/>
      <c r="H53" s="499"/>
    </row>
    <row r="54" spans="2:16" x14ac:dyDescent="0.4">
      <c r="M54" s="221"/>
      <c r="N54" s="222"/>
      <c r="O54" s="222"/>
      <c r="P54" s="222"/>
    </row>
    <row r="55" spans="2:16" hidden="1" x14ac:dyDescent="0.4">
      <c r="M55" s="221"/>
      <c r="N55" s="222"/>
      <c r="O55" s="222"/>
      <c r="P55" s="222"/>
    </row>
    <row r="56" spans="2:16" hidden="1" x14ac:dyDescent="0.4">
      <c r="M56" s="221"/>
      <c r="N56" s="222"/>
      <c r="O56" s="222"/>
      <c r="P56" s="222"/>
    </row>
    <row r="57" spans="2:16" hidden="1" x14ac:dyDescent="0.4">
      <c r="M57" s="221"/>
      <c r="N57" s="222"/>
      <c r="O57" s="222"/>
      <c r="P57" s="222"/>
    </row>
    <row r="58" spans="2:16" hidden="1" x14ac:dyDescent="0.4">
      <c r="M58" s="221"/>
      <c r="N58" s="222"/>
      <c r="O58" s="222"/>
      <c r="P58" s="222"/>
    </row>
    <row r="59" spans="2:16" hidden="1" x14ac:dyDescent="0.4">
      <c r="M59" s="221"/>
      <c r="N59" s="222"/>
      <c r="O59" s="222"/>
      <c r="P59" s="222"/>
    </row>
    <row r="60" spans="2:16" hidden="1" x14ac:dyDescent="0.4">
      <c r="M60" s="221"/>
      <c r="N60" s="222"/>
      <c r="O60" s="222"/>
      <c r="P60" s="222"/>
    </row>
    <row r="61" spans="2:16" hidden="1" x14ac:dyDescent="0.4">
      <c r="M61" s="221"/>
      <c r="N61" s="222"/>
      <c r="O61" s="222"/>
      <c r="P61" s="222"/>
    </row>
    <row r="62" spans="2:16" hidden="1" x14ac:dyDescent="0.4">
      <c r="M62" s="221"/>
      <c r="N62" s="222"/>
      <c r="O62" s="222"/>
      <c r="P62" s="222"/>
    </row>
    <row r="63" spans="2:16" hidden="1" x14ac:dyDescent="0.4">
      <c r="M63" s="221"/>
      <c r="N63" s="222"/>
      <c r="O63" s="222"/>
      <c r="P63" s="222"/>
    </row>
    <row r="64" spans="2:16" hidden="1" x14ac:dyDescent="0.4">
      <c r="M64" s="221"/>
      <c r="N64" s="222"/>
      <c r="O64" s="222"/>
      <c r="P64" s="222"/>
    </row>
    <row r="65" spans="1:16" hidden="1" x14ac:dyDescent="0.4">
      <c r="M65" s="221"/>
      <c r="N65" s="222"/>
      <c r="O65" s="222"/>
      <c r="P65" s="222"/>
    </row>
    <row r="66" spans="1:16" hidden="1" x14ac:dyDescent="0.4">
      <c r="M66" s="221"/>
      <c r="N66" s="222"/>
      <c r="O66" s="222"/>
      <c r="P66" s="222"/>
    </row>
    <row r="67" spans="1:16" hidden="1" x14ac:dyDescent="0.4">
      <c r="M67" s="221"/>
      <c r="N67" s="222"/>
      <c r="O67" s="222"/>
      <c r="P67" s="222"/>
    </row>
    <row r="68" spans="1:16" hidden="1" x14ac:dyDescent="0.4">
      <c r="M68" s="221"/>
      <c r="N68" s="222"/>
      <c r="O68" s="222"/>
      <c r="P68" s="222"/>
    </row>
    <row r="69" spans="1:16" hidden="1" x14ac:dyDescent="0.4">
      <c r="M69" s="221"/>
      <c r="N69" s="222"/>
      <c r="O69" s="222"/>
      <c r="P69" s="222"/>
    </row>
    <row r="70" spans="1:16" hidden="1" x14ac:dyDescent="0.4">
      <c r="M70" s="221"/>
      <c r="N70" s="222"/>
      <c r="O70" s="222"/>
      <c r="P70" s="222"/>
    </row>
    <row r="71" spans="1:16" hidden="1" x14ac:dyDescent="0.4">
      <c r="M71" s="221"/>
      <c r="N71" s="222"/>
      <c r="O71" s="222"/>
      <c r="P71" s="222"/>
    </row>
    <row r="72" spans="1:16" hidden="1" x14ac:dyDescent="0.4">
      <c r="M72" s="221"/>
      <c r="N72" s="222"/>
      <c r="O72" s="222"/>
      <c r="P72" s="222"/>
    </row>
    <row r="73" spans="1:16" hidden="1" x14ac:dyDescent="0.4">
      <c r="M73" s="221"/>
      <c r="N73" s="222"/>
      <c r="O73" s="222"/>
      <c r="P73" s="222"/>
    </row>
    <row r="74" spans="1:16" ht="23" x14ac:dyDescent="0.5">
      <c r="B74" s="247" t="s">
        <v>133</v>
      </c>
      <c r="C74" s="116"/>
      <c r="E74" s="117"/>
      <c r="F74" s="117"/>
      <c r="G74" s="118"/>
      <c r="H74" s="118"/>
    </row>
    <row r="75" spans="1:16" ht="23" x14ac:dyDescent="0.5">
      <c r="B75" s="247"/>
      <c r="C75" s="116"/>
      <c r="E75" s="117"/>
      <c r="F75" s="117"/>
      <c r="G75" s="118"/>
      <c r="H75" s="118"/>
    </row>
    <row r="76" spans="1:16" ht="23" x14ac:dyDescent="0.5">
      <c r="B76" s="247" t="s">
        <v>134</v>
      </c>
      <c r="C76" s="116"/>
      <c r="D76" s="219"/>
      <c r="E76" s="117"/>
      <c r="F76" s="117"/>
      <c r="G76" s="118"/>
      <c r="H76" s="118"/>
    </row>
    <row r="77" spans="1:16" ht="23" x14ac:dyDescent="0.5">
      <c r="B77" s="247"/>
      <c r="C77" s="116"/>
      <c r="D77" s="219"/>
      <c r="E77" s="117"/>
      <c r="F77" s="117"/>
      <c r="G77" s="118"/>
      <c r="H77" s="118"/>
    </row>
    <row r="78" spans="1:16" x14ac:dyDescent="0.4">
      <c r="A78" s="115" t="s">
        <v>29</v>
      </c>
      <c r="B78" s="119"/>
      <c r="C78" s="432" t="s">
        <v>135</v>
      </c>
      <c r="D78" s="432" t="s">
        <v>31</v>
      </c>
      <c r="E78" s="432" t="s">
        <v>136</v>
      </c>
      <c r="F78" s="432" t="s">
        <v>33</v>
      </c>
      <c r="G78" s="436" t="s">
        <v>34</v>
      </c>
      <c r="H78" s="432" t="s">
        <v>35</v>
      </c>
      <c r="J78" s="135"/>
    </row>
    <row r="79" spans="1:16" ht="90.75" customHeight="1" x14ac:dyDescent="0.45">
      <c r="B79" s="132"/>
      <c r="C79" s="433"/>
      <c r="D79" s="433"/>
      <c r="E79" s="433"/>
      <c r="F79" s="433"/>
      <c r="G79" s="437"/>
      <c r="H79" s="433"/>
      <c r="J79" s="135"/>
    </row>
    <row r="80" spans="1:16"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c r="J80" s="135"/>
    </row>
    <row r="81" spans="2:11"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c r="J81" s="135"/>
    </row>
    <row r="82" spans="2:11" ht="72"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c r="J82" s="135"/>
    </row>
    <row r="83" spans="2:11" ht="36"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c r="J83" s="135"/>
    </row>
    <row r="84" spans="2:11" ht="18.75" customHeight="1"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c r="J84" s="135"/>
    </row>
    <row r="85" spans="2:11" ht="54"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135"/>
    </row>
    <row r="86" spans="2:11" ht="82"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135"/>
      <c r="K86" s="223"/>
    </row>
    <row r="87" spans="2:11" ht="36"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135"/>
    </row>
    <row r="88" spans="2:11" ht="36"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135"/>
    </row>
    <row r="89" spans="2:11" ht="20.5" x14ac:dyDescent="0.45">
      <c r="B89" s="133"/>
      <c r="C89" s="124"/>
      <c r="D89" s="125"/>
      <c r="E89" s="125"/>
      <c r="F89" s="125"/>
      <c r="G89" s="125"/>
      <c r="H89" s="125"/>
      <c r="J89" s="135"/>
    </row>
    <row r="90" spans="2:11" ht="18.75" customHeight="1"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1" ht="18.75" customHeight="1"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1" ht="18.75" customHeight="1" x14ac:dyDescent="0.4">
      <c r="B92" s="531"/>
      <c r="C92" s="265" t="str">
        <f>+'critères transversaux'!C18</f>
        <v>Sous-total FEDER avec études sans infrastructure</v>
      </c>
      <c r="D92" s="252"/>
      <c r="E92" s="122">
        <f>+SUM(E80:E88)-E86</f>
        <v>25</v>
      </c>
      <c r="F92" s="122">
        <f>+SUM(F80:F88)-F86</f>
        <v>0</v>
      </c>
      <c r="G92" s="128"/>
      <c r="H92" s="128"/>
      <c r="J92" s="135"/>
    </row>
    <row r="93" spans="2:11" ht="18.75" customHeight="1" x14ac:dyDescent="0.4">
      <c r="B93" s="531"/>
      <c r="C93" s="265" t="str">
        <f>+'critères transversaux'!C19</f>
        <v>Sous total FEDER avec études avec infrastructures</v>
      </c>
      <c r="D93" s="266"/>
      <c r="E93" s="122">
        <f>+SUM(E80:E88)</f>
        <v>26</v>
      </c>
      <c r="F93" s="122">
        <f>+SUM(F80:F88)</f>
        <v>0</v>
      </c>
      <c r="G93" s="129"/>
      <c r="H93" s="129"/>
    </row>
    <row r="94" spans="2:11" x14ac:dyDescent="0.4">
      <c r="B94" s="531"/>
      <c r="C94" s="265" t="str">
        <f>+'critères transversaux'!C20</f>
        <v>Sous-total FSE+ sans études</v>
      </c>
      <c r="D94" s="266"/>
      <c r="E94" s="122">
        <f>+SUM(E80:E85)</f>
        <v>20</v>
      </c>
      <c r="F94" s="122">
        <f>+SUM(F80:F85)</f>
        <v>0</v>
      </c>
      <c r="G94" s="129"/>
      <c r="H94" s="129"/>
    </row>
    <row r="95" spans="2:11" x14ac:dyDescent="0.4">
      <c r="B95" s="435"/>
      <c r="C95" s="265" t="str">
        <f>+'critères transversaux'!C21</f>
        <v>Sous-total FSE+ avec études</v>
      </c>
      <c r="D95" s="266"/>
      <c r="E95" s="122">
        <f>+SUM(E80:E85)+E87+E88</f>
        <v>25</v>
      </c>
      <c r="F95" s="122">
        <f>+SUM(F80:F85)+F87+F88</f>
        <v>0</v>
      </c>
      <c r="G95" s="129"/>
      <c r="H95" s="129"/>
    </row>
    <row r="96" spans="2:11" ht="20.5" x14ac:dyDescent="0.4">
      <c r="B96" s="355"/>
      <c r="C96" s="356"/>
      <c r="D96" s="234"/>
      <c r="E96" s="234"/>
      <c r="F96" s="353"/>
    </row>
    <row r="97" spans="2:8" ht="23" x14ac:dyDescent="0.5">
      <c r="B97" s="247" t="s">
        <v>137</v>
      </c>
      <c r="C97" s="224"/>
      <c r="D97" s="320"/>
      <c r="E97" s="234"/>
      <c r="F97" s="234"/>
    </row>
    <row r="99" spans="2:8" x14ac:dyDescent="0.4">
      <c r="B99" s="225" t="s">
        <v>138</v>
      </c>
    </row>
    <row r="100" spans="2:8" x14ac:dyDescent="0.4">
      <c r="B100" s="225" t="s">
        <v>139</v>
      </c>
    </row>
    <row r="101" spans="2:8" ht="36" x14ac:dyDescent="0.4">
      <c r="B101" s="527" t="s">
        <v>117</v>
      </c>
      <c r="C101" s="226" t="s">
        <v>140</v>
      </c>
      <c r="D101" s="226" t="s">
        <v>31</v>
      </c>
      <c r="E101" s="227" t="s">
        <v>141</v>
      </c>
      <c r="F101" s="226" t="s">
        <v>142</v>
      </c>
      <c r="G101" s="227" t="s">
        <v>71</v>
      </c>
      <c r="H101" s="228" t="s">
        <v>35</v>
      </c>
    </row>
    <row r="102" spans="2:8" ht="36" x14ac:dyDescent="0.4">
      <c r="B102" s="528"/>
      <c r="C102" s="252" t="s">
        <v>143</v>
      </c>
      <c r="D102" s="253"/>
      <c r="E102" s="254">
        <v>4</v>
      </c>
      <c r="F102" s="254">
        <f t="shared" ref="F102" si="0">D102*E102</f>
        <v>0</v>
      </c>
      <c r="G102" s="255"/>
      <c r="H102" s="256"/>
    </row>
    <row r="103" spans="2:8" x14ac:dyDescent="0.4">
      <c r="B103" s="529"/>
      <c r="C103" s="257" t="s">
        <v>78</v>
      </c>
      <c r="D103" s="257"/>
      <c r="E103" s="258"/>
      <c r="F103" s="259">
        <f>SUM(F102:F102)</f>
        <v>0</v>
      </c>
      <c r="G103" s="257"/>
      <c r="H103" s="260"/>
    </row>
    <row r="105" spans="2:8" x14ac:dyDescent="0.4">
      <c r="B105" s="225" t="s">
        <v>144</v>
      </c>
    </row>
    <row r="106" spans="2:8" ht="36" x14ac:dyDescent="0.4">
      <c r="B106" s="527" t="s">
        <v>117</v>
      </c>
      <c r="C106" s="226" t="s">
        <v>140</v>
      </c>
      <c r="D106" s="226" t="s">
        <v>31</v>
      </c>
      <c r="E106" s="227" t="s">
        <v>141</v>
      </c>
      <c r="F106" s="226" t="s">
        <v>142</v>
      </c>
      <c r="G106" s="227" t="s">
        <v>71</v>
      </c>
      <c r="H106" s="228" t="s">
        <v>35</v>
      </c>
    </row>
    <row r="107" spans="2:8" ht="54" x14ac:dyDescent="0.4">
      <c r="B107" s="528"/>
      <c r="C107" s="290" t="s">
        <v>145</v>
      </c>
      <c r="D107" s="262"/>
      <c r="E107" s="263">
        <v>3</v>
      </c>
      <c r="F107" s="254">
        <f t="shared" ref="F107" si="1">D107*E107</f>
        <v>0</v>
      </c>
      <c r="G107" s="255"/>
      <c r="H107" s="256"/>
    </row>
    <row r="108" spans="2:8" x14ac:dyDescent="0.4">
      <c r="B108" s="529"/>
      <c r="C108" s="257" t="s">
        <v>78</v>
      </c>
      <c r="D108" s="257"/>
      <c r="E108" s="258"/>
      <c r="F108" s="259">
        <f>SUM(F107:F107)</f>
        <v>0</v>
      </c>
      <c r="G108" s="257"/>
      <c r="H108" s="260"/>
    </row>
    <row r="110" spans="2:8" x14ac:dyDescent="0.4">
      <c r="B110" s="225" t="s">
        <v>146</v>
      </c>
    </row>
    <row r="111" spans="2:8" x14ac:dyDescent="0.4">
      <c r="B111" s="225" t="s">
        <v>147</v>
      </c>
    </row>
    <row r="112" spans="2:8" x14ac:dyDescent="0.4">
      <c r="B112" s="225" t="s">
        <v>148</v>
      </c>
    </row>
    <row r="113" spans="2:14" x14ac:dyDescent="0.4">
      <c r="B113" s="225" t="s">
        <v>149</v>
      </c>
    </row>
    <row r="114" spans="2:14" ht="36" x14ac:dyDescent="0.4">
      <c r="B114" s="527" t="s">
        <v>117</v>
      </c>
      <c r="C114" s="226" t="s">
        <v>140</v>
      </c>
      <c r="D114" s="226" t="s">
        <v>31</v>
      </c>
      <c r="E114" s="227" t="s">
        <v>141</v>
      </c>
      <c r="F114" s="226" t="s">
        <v>142</v>
      </c>
      <c r="G114" s="227" t="s">
        <v>71</v>
      </c>
      <c r="H114" s="228" t="s">
        <v>35</v>
      </c>
    </row>
    <row r="115" spans="2:14" ht="36" x14ac:dyDescent="0.4">
      <c r="B115" s="528"/>
      <c r="C115" s="261" t="s">
        <v>150</v>
      </c>
      <c r="D115" s="262"/>
      <c r="E115" s="263">
        <v>3</v>
      </c>
      <c r="F115" s="254">
        <f t="shared" ref="F115:F116" si="2">D115*E115</f>
        <v>0</v>
      </c>
      <c r="G115" s="255"/>
      <c r="H115" s="256"/>
    </row>
    <row r="116" spans="2:14" x14ac:dyDescent="0.4">
      <c r="B116" s="528"/>
      <c r="C116" s="264" t="s">
        <v>151</v>
      </c>
      <c r="D116" s="253"/>
      <c r="E116" s="254">
        <v>2</v>
      </c>
      <c r="F116" s="254">
        <f t="shared" si="2"/>
        <v>0</v>
      </c>
      <c r="G116" s="255"/>
      <c r="H116" s="256"/>
    </row>
    <row r="117" spans="2:14" x14ac:dyDescent="0.4">
      <c r="B117" s="529"/>
      <c r="C117" s="257" t="s">
        <v>78</v>
      </c>
      <c r="D117" s="257"/>
      <c r="E117" s="258"/>
      <c r="F117" s="259">
        <f>SUM(F115:F116)</f>
        <v>0</v>
      </c>
      <c r="G117" s="257"/>
      <c r="H117" s="260"/>
    </row>
    <row r="118" spans="2:14" x14ac:dyDescent="0.4">
      <c r="B118" s="233"/>
      <c r="C118" s="233"/>
      <c r="D118" s="233"/>
      <c r="E118" s="233"/>
      <c r="F118" s="233"/>
      <c r="G118" s="233"/>
      <c r="H118" s="233"/>
      <c r="I118" s="233"/>
      <c r="J118" s="233"/>
      <c r="K118" s="233"/>
      <c r="L118" s="233"/>
      <c r="M118" s="233"/>
      <c r="N118" s="233"/>
    </row>
    <row r="119" spans="2:14" hidden="1" x14ac:dyDescent="0.4">
      <c r="B119" s="233"/>
      <c r="C119" s="233"/>
      <c r="D119" s="233"/>
      <c r="E119" s="233"/>
      <c r="F119" s="233"/>
      <c r="G119" s="233"/>
      <c r="H119" s="233"/>
      <c r="I119" s="233"/>
      <c r="J119" s="233"/>
      <c r="K119" s="233"/>
      <c r="L119" s="233"/>
      <c r="M119" s="233"/>
      <c r="N119" s="233"/>
    </row>
    <row r="120" spans="2:14" hidden="1" x14ac:dyDescent="0.4">
      <c r="B120" s="233"/>
      <c r="C120" s="233"/>
      <c r="D120" s="233"/>
      <c r="E120" s="233"/>
      <c r="F120" s="233"/>
      <c r="G120" s="233"/>
      <c r="H120" s="233"/>
      <c r="I120" s="233"/>
      <c r="J120" s="233"/>
      <c r="K120" s="233"/>
      <c r="L120" s="233"/>
      <c r="M120" s="233"/>
      <c r="N120" s="233"/>
    </row>
    <row r="121" spans="2:14" hidden="1" x14ac:dyDescent="0.4">
      <c r="B121" s="233"/>
      <c r="C121" s="233"/>
      <c r="D121" s="233"/>
      <c r="E121" s="233"/>
      <c r="F121" s="233"/>
      <c r="G121" s="233"/>
      <c r="H121" s="233"/>
      <c r="I121" s="233"/>
      <c r="J121" s="233"/>
      <c r="K121" s="233"/>
      <c r="L121" s="233"/>
      <c r="M121" s="233"/>
      <c r="N121" s="233"/>
    </row>
    <row r="122" spans="2:14" hidden="1" x14ac:dyDescent="0.4">
      <c r="B122" s="233"/>
      <c r="C122" s="233"/>
      <c r="D122" s="233"/>
      <c r="E122" s="233"/>
      <c r="F122" s="233"/>
      <c r="G122" s="233"/>
      <c r="H122" s="233"/>
      <c r="I122" s="233"/>
      <c r="J122" s="233"/>
      <c r="K122" s="233"/>
      <c r="L122" s="233"/>
      <c r="M122" s="233"/>
      <c r="N122" s="233"/>
    </row>
    <row r="123" spans="2:14" hidden="1" x14ac:dyDescent="0.4">
      <c r="B123" s="233"/>
      <c r="C123" s="233"/>
      <c r="D123" s="233"/>
      <c r="E123" s="233"/>
      <c r="F123" s="233"/>
      <c r="G123" s="233"/>
      <c r="H123" s="233"/>
      <c r="I123" s="233"/>
      <c r="J123" s="233"/>
      <c r="K123" s="233"/>
      <c r="L123" s="233"/>
      <c r="M123" s="233"/>
      <c r="N123" s="233"/>
    </row>
    <row r="124" spans="2:14" hidden="1" x14ac:dyDescent="0.4">
      <c r="B124" s="233"/>
      <c r="C124" s="233"/>
      <c r="D124" s="233"/>
      <c r="E124" s="233"/>
      <c r="F124" s="233"/>
      <c r="G124" s="233"/>
      <c r="H124" s="233"/>
      <c r="I124" s="233"/>
      <c r="J124" s="233"/>
      <c r="K124" s="233"/>
      <c r="L124" s="233"/>
      <c r="M124" s="233"/>
      <c r="N124" s="233"/>
    </row>
    <row r="125" spans="2:14" hidden="1" x14ac:dyDescent="0.4">
      <c r="B125" s="233"/>
      <c r="C125" s="233"/>
      <c r="D125" s="233"/>
      <c r="E125" s="233"/>
      <c r="F125" s="233"/>
      <c r="G125" s="233"/>
      <c r="H125" s="233"/>
      <c r="I125" s="233"/>
      <c r="J125" s="233"/>
      <c r="K125" s="233"/>
      <c r="L125" s="233"/>
      <c r="M125" s="233"/>
      <c r="N125" s="233"/>
    </row>
    <row r="126" spans="2:14" hidden="1" x14ac:dyDescent="0.4">
      <c r="B126" s="233"/>
      <c r="C126" s="233"/>
      <c r="D126" s="233"/>
      <c r="E126" s="233"/>
      <c r="F126" s="233"/>
      <c r="G126" s="233"/>
      <c r="H126" s="233"/>
      <c r="I126" s="233"/>
      <c r="J126" s="233"/>
      <c r="K126" s="233"/>
      <c r="L126" s="233"/>
      <c r="M126" s="233"/>
      <c r="N126" s="233"/>
    </row>
    <row r="127" spans="2:14" hidden="1" x14ac:dyDescent="0.4">
      <c r="B127" s="233"/>
      <c r="C127" s="233"/>
      <c r="D127" s="233"/>
      <c r="E127" s="233"/>
      <c r="F127" s="233"/>
      <c r="G127" s="233"/>
      <c r="H127" s="233"/>
      <c r="I127" s="233"/>
      <c r="J127" s="233"/>
      <c r="K127" s="233"/>
      <c r="L127" s="233"/>
      <c r="M127" s="233"/>
      <c r="N127" s="233"/>
    </row>
    <row r="128" spans="2:14" hidden="1" x14ac:dyDescent="0.4">
      <c r="B128" s="233"/>
      <c r="C128" s="233"/>
      <c r="D128" s="233"/>
      <c r="E128" s="233"/>
      <c r="F128" s="233"/>
      <c r="G128" s="233"/>
      <c r="H128" s="233"/>
      <c r="I128" s="233"/>
      <c r="J128" s="233"/>
      <c r="K128" s="233"/>
      <c r="L128" s="233"/>
      <c r="M128" s="233"/>
      <c r="N128" s="233"/>
    </row>
    <row r="129" spans="2:14" hidden="1" x14ac:dyDescent="0.4">
      <c r="B129" s="233"/>
      <c r="C129" s="233"/>
      <c r="D129" s="233"/>
      <c r="E129" s="233"/>
      <c r="F129" s="233"/>
      <c r="G129" s="233"/>
      <c r="H129" s="233"/>
      <c r="I129" s="233"/>
      <c r="J129" s="233"/>
      <c r="K129" s="233"/>
      <c r="L129" s="233"/>
      <c r="M129" s="233"/>
      <c r="N129" s="233"/>
    </row>
    <row r="130" spans="2:14" hidden="1" x14ac:dyDescent="0.4">
      <c r="B130" s="233"/>
      <c r="C130" s="233"/>
      <c r="D130" s="233"/>
      <c r="E130" s="233"/>
      <c r="F130" s="233"/>
      <c r="G130" s="233"/>
      <c r="H130" s="233"/>
      <c r="I130" s="233"/>
      <c r="J130" s="233"/>
      <c r="K130" s="233"/>
      <c r="L130" s="233"/>
      <c r="M130" s="233"/>
      <c r="N130" s="233"/>
    </row>
    <row r="131" spans="2:14" hidden="1" x14ac:dyDescent="0.4">
      <c r="B131" s="233"/>
      <c r="C131" s="233"/>
      <c r="D131" s="233"/>
      <c r="E131" s="233"/>
      <c r="F131" s="233"/>
      <c r="G131" s="233"/>
      <c r="H131" s="233"/>
      <c r="I131" s="233"/>
      <c r="J131" s="233"/>
      <c r="K131" s="233"/>
      <c r="L131" s="233"/>
      <c r="M131" s="233"/>
      <c r="N131" s="233"/>
    </row>
    <row r="132" spans="2:14" hidden="1" x14ac:dyDescent="0.4">
      <c r="B132" s="233"/>
      <c r="C132" s="233"/>
      <c r="D132" s="233"/>
      <c r="E132" s="233"/>
      <c r="F132" s="233"/>
      <c r="G132" s="233"/>
      <c r="H132" s="233"/>
      <c r="I132" s="233"/>
      <c r="J132" s="233"/>
      <c r="K132" s="233"/>
      <c r="L132" s="233"/>
      <c r="M132" s="233"/>
      <c r="N132" s="233"/>
    </row>
    <row r="133" spans="2:14" hidden="1" x14ac:dyDescent="0.4">
      <c r="B133" s="233"/>
      <c r="C133" s="233"/>
      <c r="D133" s="233"/>
      <c r="E133" s="233"/>
      <c r="F133" s="233"/>
      <c r="G133" s="233"/>
      <c r="H133" s="233"/>
      <c r="I133" s="233"/>
      <c r="J133" s="233"/>
      <c r="K133" s="233"/>
      <c r="L133" s="233"/>
      <c r="M133" s="233"/>
      <c r="N133" s="233"/>
    </row>
    <row r="134" spans="2:14" hidden="1" x14ac:dyDescent="0.4">
      <c r="B134" s="233"/>
      <c r="C134" s="233"/>
      <c r="D134" s="233"/>
      <c r="E134" s="233"/>
      <c r="F134" s="233"/>
      <c r="G134" s="233"/>
      <c r="H134" s="233"/>
      <c r="I134" s="233"/>
      <c r="J134" s="233"/>
      <c r="K134" s="233"/>
      <c r="L134" s="233"/>
      <c r="M134" s="233"/>
      <c r="N134" s="233"/>
    </row>
    <row r="135" spans="2:14" hidden="1" x14ac:dyDescent="0.4">
      <c r="B135" s="233"/>
      <c r="C135" s="233"/>
      <c r="D135" s="233"/>
      <c r="E135" s="233"/>
      <c r="F135" s="233"/>
      <c r="G135" s="233"/>
      <c r="H135" s="233"/>
      <c r="I135" s="233"/>
      <c r="J135" s="233"/>
      <c r="K135" s="233"/>
      <c r="L135" s="233"/>
      <c r="M135" s="233"/>
      <c r="N135" s="233"/>
    </row>
    <row r="136" spans="2:14" hidden="1" x14ac:dyDescent="0.4">
      <c r="B136" s="233"/>
      <c r="C136" s="233"/>
      <c r="D136" s="233"/>
      <c r="E136" s="233"/>
      <c r="F136" s="233"/>
      <c r="G136" s="233"/>
      <c r="H136" s="233"/>
      <c r="I136" s="233"/>
      <c r="J136" s="233"/>
      <c r="K136" s="233"/>
      <c r="L136" s="233"/>
      <c r="M136" s="233"/>
      <c r="N136" s="233"/>
    </row>
    <row r="137" spans="2:14" hidden="1" x14ac:dyDescent="0.4">
      <c r="B137" s="233"/>
      <c r="C137" s="233"/>
      <c r="D137" s="233"/>
      <c r="E137" s="233"/>
      <c r="F137" s="233"/>
      <c r="G137" s="233"/>
      <c r="H137" s="233"/>
      <c r="I137" s="233"/>
      <c r="J137" s="233"/>
      <c r="K137" s="233"/>
      <c r="L137" s="233"/>
      <c r="M137" s="233"/>
      <c r="N137" s="233"/>
    </row>
    <row r="138" spans="2:14" hidden="1" x14ac:dyDescent="0.4">
      <c r="B138" s="233"/>
      <c r="C138" s="233"/>
      <c r="D138" s="233"/>
      <c r="E138" s="233"/>
      <c r="F138" s="233"/>
      <c r="G138" s="233"/>
      <c r="H138" s="233"/>
      <c r="I138" s="233"/>
      <c r="J138" s="233"/>
      <c r="K138" s="233"/>
      <c r="L138" s="233"/>
      <c r="M138" s="233"/>
      <c r="N138" s="233"/>
    </row>
    <row r="139" spans="2:14" hidden="1" x14ac:dyDescent="0.4">
      <c r="B139" s="233"/>
      <c r="C139" s="233"/>
      <c r="D139" s="233"/>
      <c r="E139" s="233"/>
      <c r="F139" s="233"/>
      <c r="G139" s="233"/>
      <c r="H139" s="233"/>
      <c r="I139" s="233"/>
      <c r="J139" s="233"/>
      <c r="K139" s="233"/>
      <c r="L139" s="233"/>
      <c r="M139" s="233"/>
      <c r="N139" s="233"/>
    </row>
    <row r="140" spans="2:14" hidden="1" x14ac:dyDescent="0.4">
      <c r="B140" s="233"/>
      <c r="C140" s="233"/>
      <c r="D140" s="233"/>
      <c r="E140" s="233"/>
      <c r="F140" s="233"/>
      <c r="G140" s="233"/>
      <c r="H140" s="233"/>
      <c r="I140" s="233"/>
      <c r="J140" s="233"/>
      <c r="K140" s="233"/>
      <c r="L140" s="233"/>
      <c r="M140" s="233"/>
      <c r="N140" s="233"/>
    </row>
    <row r="141" spans="2:14" hidden="1" x14ac:dyDescent="0.4">
      <c r="B141" s="233"/>
      <c r="C141" s="233"/>
      <c r="D141" s="233"/>
      <c r="E141" s="233"/>
      <c r="F141" s="233"/>
      <c r="G141" s="233"/>
      <c r="H141" s="233"/>
      <c r="I141" s="233"/>
      <c r="J141" s="233"/>
      <c r="K141" s="233"/>
      <c r="L141" s="233"/>
      <c r="M141" s="233"/>
      <c r="N141" s="233"/>
    </row>
    <row r="142" spans="2:14" hidden="1" x14ac:dyDescent="0.4">
      <c r="B142" s="233"/>
      <c r="C142" s="233"/>
      <c r="D142" s="233"/>
      <c r="E142" s="233"/>
      <c r="F142" s="233"/>
      <c r="G142" s="233"/>
      <c r="H142" s="233"/>
      <c r="I142" s="233"/>
      <c r="J142" s="233"/>
      <c r="K142" s="233"/>
      <c r="L142" s="233"/>
      <c r="M142" s="233"/>
      <c r="N142" s="233"/>
    </row>
    <row r="143" spans="2:14" x14ac:dyDescent="0.4">
      <c r="B143" s="190" t="s">
        <v>80</v>
      </c>
      <c r="C143" s="191"/>
      <c r="D143" s="128">
        <f>+F117+F108+F103</f>
        <v>0</v>
      </c>
      <c r="F143" s="233"/>
      <c r="G143" s="233"/>
      <c r="H143" s="233"/>
      <c r="I143" s="233"/>
      <c r="J143" s="233"/>
      <c r="K143" s="233"/>
      <c r="L143" s="233"/>
      <c r="M143" s="233"/>
      <c r="N143" s="233"/>
    </row>
    <row r="144" spans="2:14" x14ac:dyDescent="0.4">
      <c r="B144" s="233"/>
      <c r="C144" s="233"/>
      <c r="D144" s="233"/>
      <c r="E144" s="233"/>
      <c r="F144" s="233"/>
      <c r="G144" s="233"/>
      <c r="H144" s="233"/>
      <c r="I144" s="233"/>
      <c r="J144" s="233"/>
      <c r="K144" s="233"/>
      <c r="L144" s="233"/>
      <c r="M144" s="233"/>
      <c r="N144" s="233"/>
    </row>
    <row r="145" spans="2:14" x14ac:dyDescent="0.4">
      <c r="B145" s="233"/>
      <c r="C145" s="233"/>
      <c r="D145" s="233"/>
      <c r="E145" s="233"/>
      <c r="F145" s="233"/>
      <c r="G145" s="233"/>
      <c r="H145" s="233"/>
      <c r="I145" s="233"/>
      <c r="J145" s="233"/>
      <c r="K145" s="233"/>
      <c r="L145" s="233"/>
      <c r="M145" s="233"/>
      <c r="N145" s="233"/>
    </row>
    <row r="146" spans="2:14" ht="23" x14ac:dyDescent="0.5">
      <c r="B146" s="247" t="s">
        <v>152</v>
      </c>
    </row>
    <row r="147" spans="2:14" ht="23" x14ac:dyDescent="0.5">
      <c r="B147" s="247"/>
    </row>
    <row r="148" spans="2:14" ht="23" x14ac:dyDescent="0.5">
      <c r="B148" s="247" t="s">
        <v>153</v>
      </c>
    </row>
    <row r="149" spans="2:14" ht="23" hidden="1" x14ac:dyDescent="0.5">
      <c r="B149" s="247"/>
    </row>
    <row r="150" spans="2:14" hidden="1" x14ac:dyDescent="0.4">
      <c r="B150" s="137"/>
      <c r="C150" s="138" t="s">
        <v>69</v>
      </c>
      <c r="D150" s="139" t="e">
        <f>+'critères bonus'!#REF!</f>
        <v>#REF!</v>
      </c>
      <c r="E150" s="524" t="s">
        <v>71</v>
      </c>
      <c r="F150" s="525"/>
      <c r="G150" s="526"/>
      <c r="H150" s="140" t="s">
        <v>35</v>
      </c>
    </row>
    <row r="151" spans="2:14" hidden="1" x14ac:dyDescent="0.4">
      <c r="B151" s="520" t="s">
        <v>154</v>
      </c>
      <c r="C151" s="159" t="e">
        <f>+'critères bonus'!#REF!</f>
        <v>#REF!</v>
      </c>
      <c r="D151" s="142"/>
      <c r="E151" s="470"/>
      <c r="F151" s="471"/>
      <c r="G151" s="472"/>
      <c r="H151" s="143"/>
      <c r="I151" s="234"/>
      <c r="J151" s="234"/>
    </row>
    <row r="152" spans="2:14" hidden="1" x14ac:dyDescent="0.4">
      <c r="B152" s="520"/>
      <c r="C152" s="160" t="e">
        <f>+'critères bonus'!#REF!</f>
        <v>#REF!</v>
      </c>
      <c r="D152" s="145"/>
      <c r="E152" s="522"/>
      <c r="F152" s="522"/>
      <c r="G152" s="522"/>
      <c r="H152" s="146"/>
      <c r="I152" s="234"/>
      <c r="J152" s="234"/>
    </row>
    <row r="153" spans="2:14" ht="156" hidden="1" customHeight="1" x14ac:dyDescent="0.4">
      <c r="B153" s="520"/>
      <c r="C153" s="160" t="e">
        <f>+'critères bonus'!#REF!</f>
        <v>#REF!</v>
      </c>
      <c r="D153" s="145"/>
      <c r="E153" s="522"/>
      <c r="F153" s="522"/>
      <c r="G153" s="522"/>
      <c r="H153" s="146"/>
      <c r="I153" s="234"/>
      <c r="J153" s="234"/>
    </row>
    <row r="154" spans="2:14" ht="99.75" hidden="1" customHeight="1" x14ac:dyDescent="0.4">
      <c r="B154" s="520"/>
      <c r="C154" s="235" t="e">
        <f>+'critères bonus'!#REF!</f>
        <v>#REF!</v>
      </c>
      <c r="D154" s="148"/>
      <c r="E154" s="473"/>
      <c r="F154" s="473"/>
      <c r="G154" s="473"/>
      <c r="H154" s="149"/>
      <c r="I154" s="234"/>
      <c r="J154" s="234"/>
    </row>
    <row r="155" spans="2:14" hidden="1" x14ac:dyDescent="0.4">
      <c r="B155" s="521"/>
      <c r="C155" s="150" t="s">
        <v>155</v>
      </c>
      <c r="D155" s="151">
        <f>+SUM(D151:D154)</f>
        <v>0</v>
      </c>
      <c r="E155" s="523"/>
      <c r="F155" s="523"/>
      <c r="G155" s="523"/>
      <c r="H155" s="152"/>
    </row>
    <row r="156" spans="2:14" hidden="1" x14ac:dyDescent="0.4"/>
    <row r="157" spans="2:14" hidden="1" x14ac:dyDescent="0.4">
      <c r="B157" s="153"/>
      <c r="C157" s="154"/>
      <c r="D157" s="136"/>
    </row>
    <row r="158" spans="2:14" hidden="1" x14ac:dyDescent="0.4">
      <c r="B158" s="155"/>
      <c r="C158" s="156" t="s">
        <v>156</v>
      </c>
      <c r="D158" s="139" t="str">
        <f>+'critères bonus'!D8</f>
        <v>Note (0 à 2)</v>
      </c>
      <c r="E158" s="532" t="s">
        <v>71</v>
      </c>
      <c r="F158" s="532"/>
      <c r="G158" s="532"/>
      <c r="H158" s="158" t="s">
        <v>35</v>
      </c>
    </row>
    <row r="159" spans="2:14" hidden="1" x14ac:dyDescent="0.4">
      <c r="B159" s="533" t="s">
        <v>157</v>
      </c>
      <c r="C159" s="159" t="e">
        <f>+'critères bonus'!#REF!</f>
        <v>#REF!</v>
      </c>
      <c r="D159" s="142"/>
      <c r="E159" s="536"/>
      <c r="F159" s="536"/>
      <c r="G159" s="536"/>
      <c r="H159" s="143"/>
      <c r="J159" s="236"/>
    </row>
    <row r="160" spans="2:14" hidden="1" x14ac:dyDescent="0.4">
      <c r="B160" s="534"/>
      <c r="C160" s="160" t="e">
        <f>+'critères bonus'!#REF!</f>
        <v>#REF!</v>
      </c>
      <c r="D160" s="145"/>
      <c r="E160" s="522"/>
      <c r="F160" s="522"/>
      <c r="G160" s="522"/>
      <c r="H160" s="146"/>
    </row>
    <row r="161" spans="2:10" hidden="1" x14ac:dyDescent="0.4">
      <c r="B161" s="534"/>
      <c r="C161" s="160" t="e">
        <f>+'critères bonus'!#REF!</f>
        <v>#REF!</v>
      </c>
      <c r="D161" s="145"/>
      <c r="E161" s="522"/>
      <c r="F161" s="522"/>
      <c r="G161" s="522"/>
      <c r="H161" s="146"/>
    </row>
    <row r="162" spans="2:10" hidden="1" x14ac:dyDescent="0.4">
      <c r="B162" s="534"/>
      <c r="C162" s="161" t="e">
        <f>+'critères bonus'!#REF!</f>
        <v>#REF!</v>
      </c>
      <c r="D162" s="162"/>
      <c r="E162" s="537"/>
      <c r="F162" s="537"/>
      <c r="G162" s="537"/>
      <c r="H162" s="163"/>
    </row>
    <row r="163" spans="2:10" hidden="1" x14ac:dyDescent="0.4">
      <c r="B163" s="535"/>
      <c r="C163" s="164" t="s">
        <v>158</v>
      </c>
      <c r="D163" s="165">
        <f>+SUM(D159:D162)</f>
        <v>0</v>
      </c>
      <c r="E163" s="538"/>
      <c r="F163" s="538"/>
      <c r="G163" s="538"/>
      <c r="H163" s="166"/>
    </row>
    <row r="164" spans="2:10" ht="18.5" thickBot="1" x14ac:dyDescent="0.45">
      <c r="B164" s="153"/>
      <c r="C164" s="154"/>
      <c r="D164" s="136"/>
    </row>
    <row r="165" spans="2:10" ht="18.5" thickBot="1" x14ac:dyDescent="0.45">
      <c r="B165" s="167"/>
      <c r="C165" s="168" t="s">
        <v>69</v>
      </c>
      <c r="D165" s="169" t="s">
        <v>70</v>
      </c>
      <c r="E165" s="460" t="s">
        <v>71</v>
      </c>
      <c r="F165" s="460"/>
      <c r="G165" s="460"/>
      <c r="H165" s="170" t="s">
        <v>35</v>
      </c>
    </row>
    <row r="166" spans="2:10" ht="54" x14ac:dyDescent="0.4">
      <c r="B166" s="539"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J166" s="237"/>
    </row>
    <row r="167" spans="2:10" ht="117.75" customHeight="1" x14ac:dyDescent="0.4">
      <c r="B167" s="540"/>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237"/>
    </row>
    <row r="168" spans="2:10" ht="36" x14ac:dyDescent="0.4">
      <c r="B168" s="540"/>
      <c r="C168" s="160" t="str">
        <f>+'critères bonus'!C12</f>
        <v>Le projet anticipe ses retombées économiques, sociales et environnementales (analyses, études). Cette notation s'effectue sur 1 point.</v>
      </c>
      <c r="D168" s="181"/>
      <c r="E168" s="461"/>
      <c r="F168" s="462"/>
      <c r="G168" s="463"/>
      <c r="H168" s="182"/>
    </row>
    <row r="169" spans="2:10" ht="36" x14ac:dyDescent="0.4">
      <c r="B169" s="540"/>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row>
    <row r="170" spans="2:10" x14ac:dyDescent="0.4">
      <c r="B170" s="541"/>
      <c r="C170" s="185" t="s">
        <v>155</v>
      </c>
      <c r="D170" s="186">
        <f>+SUM(D166:D169)</f>
        <v>0</v>
      </c>
      <c r="E170" s="467"/>
      <c r="F170" s="467"/>
      <c r="G170" s="467"/>
      <c r="H170" s="187"/>
    </row>
    <row r="172" spans="2:10" x14ac:dyDescent="0.4">
      <c r="B172" s="480" t="s">
        <v>159</v>
      </c>
      <c r="C172" s="530"/>
      <c r="D172" s="128">
        <f>+D170+D163+D155</f>
        <v>0</v>
      </c>
      <c r="E172" s="115" t="s">
        <v>160</v>
      </c>
      <c r="I172" s="126" t="s">
        <v>54</v>
      </c>
    </row>
    <row r="173" spans="2:10" x14ac:dyDescent="0.4">
      <c r="I173" s="240"/>
    </row>
    <row r="175" spans="2:10" ht="23" x14ac:dyDescent="0.5">
      <c r="B175" s="247" t="s">
        <v>161</v>
      </c>
    </row>
    <row r="176" spans="2:10" ht="18.5" thickBot="1" x14ac:dyDescent="0.45">
      <c r="B176" s="225" t="s">
        <v>162</v>
      </c>
    </row>
    <row r="177" spans="2:9" x14ac:dyDescent="0.4">
      <c r="B177" s="241"/>
      <c r="C177" s="157" t="s">
        <v>69</v>
      </c>
      <c r="D177" s="157" t="s">
        <v>163</v>
      </c>
      <c r="E177" s="492" t="s">
        <v>71</v>
      </c>
      <c r="F177" s="493"/>
      <c r="G177" s="494"/>
      <c r="H177" s="158" t="s">
        <v>35</v>
      </c>
    </row>
    <row r="178" spans="2:9" x14ac:dyDescent="0.4">
      <c r="B178" s="468" t="s">
        <v>117</v>
      </c>
      <c r="C178" s="242" t="s">
        <v>164</v>
      </c>
      <c r="D178" s="142"/>
      <c r="E178" s="470"/>
      <c r="F178" s="471"/>
      <c r="G178" s="472"/>
      <c r="H178" s="143"/>
      <c r="I178" s="243"/>
    </row>
    <row r="179" spans="2:9" x14ac:dyDescent="0.4">
      <c r="B179" s="469"/>
      <c r="C179" s="188" t="s">
        <v>78</v>
      </c>
      <c r="D179" s="148">
        <f>SUM(D178:D178)</f>
        <v>0</v>
      </c>
      <c r="E179" s="473"/>
      <c r="F179" s="473"/>
      <c r="G179" s="473"/>
      <c r="H179" s="149"/>
    </row>
    <row r="181" spans="2:9" x14ac:dyDescent="0.4">
      <c r="B181" s="190" t="s">
        <v>165</v>
      </c>
      <c r="C181" s="191"/>
      <c r="D181" s="128">
        <f>+D179</f>
        <v>0</v>
      </c>
      <c r="E181" s="115" t="s">
        <v>166</v>
      </c>
    </row>
    <row r="183" spans="2:9" hidden="1" x14ac:dyDescent="0.4"/>
    <row r="184" spans="2:9" hidden="1" x14ac:dyDescent="0.4"/>
    <row r="185" spans="2:9" hidden="1" x14ac:dyDescent="0.4"/>
    <row r="186" spans="2:9" hidden="1" x14ac:dyDescent="0.4"/>
    <row r="187" spans="2:9" hidden="1" x14ac:dyDescent="0.4"/>
    <row r="188" spans="2:9" hidden="1" x14ac:dyDescent="0.4"/>
    <row r="189" spans="2:9" hidden="1" x14ac:dyDescent="0.4"/>
    <row r="190" spans="2:9" hidden="1" x14ac:dyDescent="0.4"/>
    <row r="191" spans="2:9" hidden="1" x14ac:dyDescent="0.4"/>
    <row r="192" spans="2:9"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70" spans="2:4" x14ac:dyDescent="0.4">
      <c r="B270" s="369" t="s">
        <v>167</v>
      </c>
      <c r="C270" s="191"/>
    </row>
    <row r="271" spans="2:4" x14ac:dyDescent="0.4">
      <c r="B271" s="370" t="s">
        <v>52</v>
      </c>
      <c r="C271" s="371"/>
      <c r="D271" s="372">
        <f>+F90</f>
        <v>0</v>
      </c>
    </row>
    <row r="272" spans="2:4" x14ac:dyDescent="0.4">
      <c r="B272" s="370" t="s">
        <v>53</v>
      </c>
      <c r="C272" s="371"/>
      <c r="D272" s="372">
        <f t="shared" ref="D272:D274" si="3">+F91</f>
        <v>0</v>
      </c>
    </row>
    <row r="273" spans="2:4" x14ac:dyDescent="0.4">
      <c r="B273" s="370" t="s">
        <v>54</v>
      </c>
      <c r="C273" s="371"/>
      <c r="D273" s="372">
        <f t="shared" si="3"/>
        <v>0</v>
      </c>
    </row>
    <row r="274" spans="2:4" x14ac:dyDescent="0.4">
      <c r="B274" s="370" t="s">
        <v>55</v>
      </c>
      <c r="C274" s="371"/>
      <c r="D274" s="372">
        <f t="shared" si="3"/>
        <v>0</v>
      </c>
    </row>
    <row r="275" spans="2:4" x14ac:dyDescent="0.4">
      <c r="B275" s="369" t="s">
        <v>168</v>
      </c>
      <c r="C275" s="191"/>
      <c r="D275" s="372">
        <f>+D143</f>
        <v>0</v>
      </c>
    </row>
    <row r="276" spans="2:4" x14ac:dyDescent="0.4">
      <c r="B276" s="480" t="s">
        <v>159</v>
      </c>
      <c r="C276" s="481"/>
      <c r="D276" s="128">
        <f>+D172</f>
        <v>0</v>
      </c>
    </row>
    <row r="277" spans="2:4" x14ac:dyDescent="0.4">
      <c r="B277" s="190" t="s">
        <v>165</v>
      </c>
      <c r="C277" s="191"/>
      <c r="D277" s="128">
        <f>+D181</f>
        <v>0</v>
      </c>
    </row>
    <row r="278" spans="2:4" x14ac:dyDescent="0.4">
      <c r="B278" s="373" t="s">
        <v>169</v>
      </c>
      <c r="C278" s="239"/>
      <c r="D278" s="128">
        <f>+D277+D276</f>
        <v>0</v>
      </c>
    </row>
    <row r="279" spans="2:4" x14ac:dyDescent="0.4">
      <c r="B279" s="373" t="s">
        <v>170</v>
      </c>
      <c r="C279" s="239"/>
    </row>
    <row r="280" spans="2:4" x14ac:dyDescent="0.4">
      <c r="B280" s="370" t="s">
        <v>52</v>
      </c>
      <c r="C280" s="371"/>
      <c r="D280" s="354">
        <f>+D271+D275</f>
        <v>0</v>
      </c>
    </row>
    <row r="281" spans="2:4" x14ac:dyDescent="0.4">
      <c r="B281" s="370" t="s">
        <v>53</v>
      </c>
      <c r="C281" s="371"/>
      <c r="D281" s="354">
        <f t="shared" ref="D281:D283" si="4">+D272+D276</f>
        <v>0</v>
      </c>
    </row>
    <row r="282" spans="2:4" x14ac:dyDescent="0.4">
      <c r="B282" s="370" t="s">
        <v>54</v>
      </c>
      <c r="C282" s="371"/>
      <c r="D282" s="354">
        <f t="shared" si="4"/>
        <v>0</v>
      </c>
    </row>
    <row r="283" spans="2:4" x14ac:dyDescent="0.4">
      <c r="B283" s="370" t="s">
        <v>55</v>
      </c>
      <c r="C283" s="371"/>
      <c r="D283" s="354">
        <f t="shared" si="4"/>
        <v>0</v>
      </c>
    </row>
    <row r="284" spans="2:4" x14ac:dyDescent="0.4">
      <c r="B284" s="373" t="s">
        <v>171</v>
      </c>
      <c r="C284" s="239"/>
    </row>
    <row r="285" spans="2:4" x14ac:dyDescent="0.4">
      <c r="B285" s="370" t="s">
        <v>52</v>
      </c>
      <c r="C285" s="371"/>
      <c r="D285" s="354">
        <f>+D280+D278</f>
        <v>0</v>
      </c>
    </row>
    <row r="286" spans="2:4" x14ac:dyDescent="0.4">
      <c r="B286" s="370" t="s">
        <v>53</v>
      </c>
      <c r="C286" s="371"/>
      <c r="D286" s="354">
        <f t="shared" ref="D286:D288" si="5">+D281+D279</f>
        <v>0</v>
      </c>
    </row>
    <row r="287" spans="2:4" x14ac:dyDescent="0.4">
      <c r="B287" s="370" t="s">
        <v>54</v>
      </c>
      <c r="C287" s="371"/>
      <c r="D287" s="354">
        <f t="shared" si="5"/>
        <v>0</v>
      </c>
    </row>
    <row r="288" spans="2:4" x14ac:dyDescent="0.4">
      <c r="B288" s="370" t="s">
        <v>55</v>
      </c>
      <c r="C288" s="371"/>
      <c r="D288" s="354">
        <f t="shared" si="5"/>
        <v>0</v>
      </c>
    </row>
    <row r="290" spans="2:9" x14ac:dyDescent="0.4">
      <c r="B290" s="455" t="s">
        <v>83</v>
      </c>
      <c r="C290" s="456"/>
      <c r="D290" s="457"/>
      <c r="E290" s="194">
        <f>+SUM(D280:D283)</f>
        <v>0</v>
      </c>
    </row>
    <row r="291" spans="2:9" ht="36" x14ac:dyDescent="0.4">
      <c r="B291" s="193" t="s">
        <v>84</v>
      </c>
      <c r="C291" s="458" t="s">
        <v>85</v>
      </c>
      <c r="D291" s="459"/>
      <c r="E291" s="195" t="s">
        <v>86</v>
      </c>
    </row>
    <row r="292" spans="2:9" x14ac:dyDescent="0.4">
      <c r="B292" s="474" t="s">
        <v>87</v>
      </c>
      <c r="C292" s="267" t="str">
        <f>+'critères bonus'!C25</f>
        <v>FEDER sans études avec infrastructure : la note hors bonification est inférieure ou égale à  21 sur 84 max</v>
      </c>
      <c r="D292" s="270"/>
      <c r="E292" s="198"/>
      <c r="I292" s="115">
        <v>21</v>
      </c>
    </row>
    <row r="293" spans="2:9" x14ac:dyDescent="0.4">
      <c r="B293" s="475"/>
      <c r="C293" s="268" t="str">
        <f>+'critères bonus'!C26</f>
        <v>FEDER sans études sans infrastructure : la note hors bonification est inférieure ou égale à 20 sur 80 max</v>
      </c>
      <c r="D293" s="271"/>
      <c r="E293" s="201"/>
      <c r="I293" s="115">
        <v>20</v>
      </c>
    </row>
    <row r="294" spans="2:9" x14ac:dyDescent="0.4">
      <c r="B294" s="475"/>
      <c r="C294" s="268" t="str">
        <f>+'critères bonus'!C27</f>
        <v>FEDER avec études sans infrastructure : la note hors bonification est inférieure ou égale à 25 sur 100 max</v>
      </c>
      <c r="D294" s="271"/>
      <c r="E294" s="201"/>
      <c r="I294" s="115">
        <v>25</v>
      </c>
    </row>
    <row r="295" spans="2:9" x14ac:dyDescent="0.4">
      <c r="B295" s="476"/>
      <c r="C295" s="268" t="str">
        <f>+'critères bonus'!C28</f>
        <v>FEDER avec études avec infrastructures : la note hors bonification est inférieure ou égale à 26 sur 104 max</v>
      </c>
      <c r="D295" s="271"/>
      <c r="E295" s="201"/>
      <c r="I295" s="115">
        <v>26</v>
      </c>
    </row>
    <row r="296" spans="2:9" x14ac:dyDescent="0.4">
      <c r="B296" s="474" t="s">
        <v>92</v>
      </c>
      <c r="C296" s="268" t="str">
        <f>+'critères bonus'!C29</f>
        <v>FEDER sans études avec infrastructure : la note hors bonification est comprise entre 22 et 42 sur 84 max</v>
      </c>
      <c r="D296" s="271"/>
      <c r="E296" s="201"/>
      <c r="I296" s="115">
        <v>20</v>
      </c>
    </row>
    <row r="297" spans="2:9" x14ac:dyDescent="0.4">
      <c r="B297" s="475"/>
      <c r="C297" s="268" t="str">
        <f>+'critères bonus'!C30</f>
        <v>FEDER sans études sans infrastructure : la note hors bonification est comprise entre 21 et 40 sur 80 max</v>
      </c>
      <c r="D297" s="271"/>
      <c r="E297" s="201"/>
    </row>
    <row r="298" spans="2:9" x14ac:dyDescent="0.4">
      <c r="B298" s="475"/>
      <c r="C298" s="268" t="str">
        <f>+'critères bonus'!C31</f>
        <v>FEDER avec études sans infrastructure : la note hors bonification  est comprise entre 26 et 50 sur 100 max</v>
      </c>
      <c r="D298" s="271"/>
      <c r="E298" s="201"/>
    </row>
    <row r="299" spans="2:9" x14ac:dyDescent="0.4">
      <c r="B299" s="476"/>
      <c r="C299" s="268" t="str">
        <f>+'critères bonus'!C32</f>
        <v>FEDER avec études avec infrastructures : la note hors bonification  est comprise entre 27 et 52 sur 104 max</v>
      </c>
      <c r="D299" s="271"/>
      <c r="E299" s="201"/>
    </row>
    <row r="300" spans="2:9" x14ac:dyDescent="0.4">
      <c r="B300" s="477" t="s">
        <v>97</v>
      </c>
      <c r="C300" s="267" t="str">
        <f>+'critères bonus'!C33</f>
        <v>FEDER sans études avec infrastructure : la note hors bonification est supérieure ou égale à 43 sur 84 max</v>
      </c>
      <c r="D300" s="270"/>
      <c r="E300" s="202"/>
    </row>
    <row r="301" spans="2:9" x14ac:dyDescent="0.4">
      <c r="B301" s="478"/>
      <c r="C301" s="268" t="str">
        <f>+'critères bonus'!C34</f>
        <v>FEDER sans études sans infrastructure : la note hors bonification est supérieure ou égale à 41 sur 80 max</v>
      </c>
      <c r="D301" s="271"/>
      <c r="E301" s="129"/>
    </row>
    <row r="302" spans="2:9" x14ac:dyDescent="0.4">
      <c r="B302" s="478"/>
      <c r="C302" s="268" t="str">
        <f>+'critères bonus'!C35</f>
        <v>FEDER avec études sans infrastructure : la note hors bonification est supérieure ou égale à 51 sur 100 max</v>
      </c>
      <c r="D302" s="271"/>
      <c r="E302" s="129"/>
    </row>
    <row r="303" spans="2:9" x14ac:dyDescent="0.4">
      <c r="B303" s="479"/>
      <c r="C303" s="268" t="str">
        <f>+'critères bonus'!C36</f>
        <v>FEDER avec études avec infrastructures : la note hors bonification est supérieure ou égale à 53 sur 104 max</v>
      </c>
      <c r="D303" s="271"/>
      <c r="E303" s="129"/>
    </row>
    <row r="304" spans="2:9" ht="20.5" x14ac:dyDescent="0.45">
      <c r="B304" s="213"/>
      <c r="H304" s="135"/>
    </row>
    <row r="305" spans="2:8" ht="20.5" x14ac:dyDescent="0.45">
      <c r="B305" s="213"/>
      <c r="C305" s="204"/>
      <c r="D305" s="136"/>
      <c r="E305" s="136"/>
      <c r="F305" s="136"/>
    </row>
    <row r="306" spans="2:8" x14ac:dyDescent="0.4">
      <c r="B306" s="442" t="s">
        <v>102</v>
      </c>
      <c r="C306" s="445"/>
      <c r="D306" s="445"/>
      <c r="E306" s="445"/>
      <c r="F306" s="445"/>
      <c r="G306" s="445"/>
      <c r="H306" s="445"/>
    </row>
    <row r="307" spans="2:8" x14ac:dyDescent="0.4">
      <c r="B307" s="443"/>
      <c r="C307" s="445"/>
      <c r="D307" s="445"/>
      <c r="E307" s="445"/>
      <c r="F307" s="445"/>
      <c r="G307" s="445"/>
      <c r="H307" s="445"/>
    </row>
    <row r="308" spans="2:8" x14ac:dyDescent="0.4">
      <c r="B308" s="443"/>
      <c r="C308" s="445"/>
      <c r="D308" s="445"/>
      <c r="E308" s="445"/>
      <c r="F308" s="445"/>
      <c r="G308" s="445"/>
      <c r="H308" s="445"/>
    </row>
    <row r="309" spans="2:8" x14ac:dyDescent="0.4">
      <c r="B309" s="443"/>
      <c r="C309" s="445"/>
      <c r="D309" s="445"/>
      <c r="E309" s="445"/>
      <c r="F309" s="445"/>
      <c r="G309" s="445"/>
      <c r="H309" s="445"/>
    </row>
    <row r="310" spans="2:8" x14ac:dyDescent="0.4">
      <c r="B310" s="444"/>
      <c r="C310" s="445"/>
      <c r="D310" s="445"/>
      <c r="E310" s="445"/>
      <c r="F310" s="445"/>
      <c r="G310" s="445"/>
      <c r="H310" s="445"/>
    </row>
    <row r="311" spans="2:8" ht="20.5" x14ac:dyDescent="0.45">
      <c r="B311" s="133"/>
      <c r="C311" s="269"/>
      <c r="D311" s="125"/>
      <c r="E311" s="125"/>
      <c r="F311" s="125"/>
      <c r="G311" s="234"/>
      <c r="H311" s="234"/>
    </row>
    <row r="312" spans="2:8" ht="20.5" x14ac:dyDescent="0.45">
      <c r="B312" s="133"/>
      <c r="C312" s="269"/>
      <c r="D312" s="125"/>
      <c r="E312" s="125"/>
      <c r="F312" s="125"/>
      <c r="G312" s="234"/>
      <c r="H312" s="234"/>
    </row>
    <row r="313" spans="2:8" ht="20.5" x14ac:dyDescent="0.4">
      <c r="B313" s="214" t="s">
        <v>103</v>
      </c>
      <c r="C313" s="441"/>
      <c r="D313" s="441"/>
      <c r="E313" s="441"/>
      <c r="F313" s="441"/>
      <c r="G313" s="441"/>
      <c r="H313" s="441"/>
    </row>
    <row r="314" spans="2:8" ht="20.5" x14ac:dyDescent="0.4">
      <c r="B314" s="214" t="s">
        <v>104</v>
      </c>
      <c r="C314" s="441"/>
      <c r="D314" s="441"/>
      <c r="E314" s="441"/>
      <c r="F314" s="441"/>
      <c r="G314" s="441"/>
      <c r="H314" s="441"/>
    </row>
    <row r="315" spans="2:8" ht="20.5" x14ac:dyDescent="0.4">
      <c r="B315" s="214" t="s">
        <v>105</v>
      </c>
      <c r="C315" s="441"/>
      <c r="D315" s="441"/>
      <c r="E315" s="441"/>
      <c r="F315" s="441"/>
      <c r="G315" s="441"/>
      <c r="H315" s="441"/>
    </row>
    <row r="316" spans="2:8" ht="20.5" x14ac:dyDescent="0.4">
      <c r="B316" s="214" t="s">
        <v>106</v>
      </c>
      <c r="C316" s="441"/>
      <c r="D316" s="441"/>
      <c r="E316" s="441"/>
      <c r="F316" s="441"/>
      <c r="G316" s="441"/>
      <c r="H316" s="441"/>
    </row>
    <row r="317" spans="2:8" ht="20.5" x14ac:dyDescent="0.4">
      <c r="B317" s="214" t="s">
        <v>107</v>
      </c>
      <c r="C317" s="441"/>
      <c r="D317" s="441"/>
      <c r="E317" s="441"/>
      <c r="F317" s="441"/>
      <c r="G317" s="441"/>
      <c r="H317" s="441"/>
    </row>
    <row r="318" spans="2:8" ht="20.5" x14ac:dyDescent="0.4">
      <c r="B318" s="214" t="s">
        <v>108</v>
      </c>
      <c r="C318" s="441"/>
      <c r="D318" s="441"/>
      <c r="E318" s="441"/>
      <c r="F318" s="441"/>
      <c r="G318" s="441"/>
      <c r="H318" s="441"/>
    </row>
    <row r="319" spans="2:8" ht="20.5" x14ac:dyDescent="0.4">
      <c r="B319" s="215" t="s">
        <v>109</v>
      </c>
      <c r="C319" s="440" t="s">
        <v>110</v>
      </c>
      <c r="D319" s="440"/>
      <c r="E319" s="440"/>
      <c r="F319" s="440"/>
      <c r="G319" s="440"/>
      <c r="H319" s="440"/>
    </row>
    <row r="320" spans="2:8" ht="20.5" x14ac:dyDescent="0.4">
      <c r="B320" s="214" t="s">
        <v>111</v>
      </c>
      <c r="C320" s="441"/>
      <c r="D320" s="441"/>
      <c r="E320" s="441"/>
      <c r="F320" s="441"/>
      <c r="G320" s="441"/>
      <c r="H320" s="441"/>
    </row>
    <row r="321" spans="2:2" ht="20.5" x14ac:dyDescent="0.45">
      <c r="B321" s="133"/>
    </row>
  </sheetData>
  <mergeCells count="100">
    <mergeCell ref="B172:C172"/>
    <mergeCell ref="B90:B95"/>
    <mergeCell ref="E158:G158"/>
    <mergeCell ref="B159:B163"/>
    <mergeCell ref="E159:G159"/>
    <mergeCell ref="E160:G160"/>
    <mergeCell ref="E161:G161"/>
    <mergeCell ref="E162:G162"/>
    <mergeCell ref="E163:G163"/>
    <mergeCell ref="E165:G165"/>
    <mergeCell ref="B166:B170"/>
    <mergeCell ref="E168:G168"/>
    <mergeCell ref="E169:G169"/>
    <mergeCell ref="E170:G170"/>
    <mergeCell ref="D49:H49"/>
    <mergeCell ref="B151:B155"/>
    <mergeCell ref="E151:G151"/>
    <mergeCell ref="E152:G152"/>
    <mergeCell ref="E153:G153"/>
    <mergeCell ref="E154:G154"/>
    <mergeCell ref="E155:G155"/>
    <mergeCell ref="B81:B82"/>
    <mergeCell ref="B83:B85"/>
    <mergeCell ref="B87:B88"/>
    <mergeCell ref="E150:G150"/>
    <mergeCell ref="B101:B103"/>
    <mergeCell ref="B106:B108"/>
    <mergeCell ref="B114:B117"/>
    <mergeCell ref="B22:B40"/>
    <mergeCell ref="B41:B42"/>
    <mergeCell ref="C22:H22"/>
    <mergeCell ref="C23:H23"/>
    <mergeCell ref="C24:H24"/>
    <mergeCell ref="C25:H25"/>
    <mergeCell ref="C26:H26"/>
    <mergeCell ref="C27:H27"/>
    <mergeCell ref="C28:H28"/>
    <mergeCell ref="C29:H29"/>
    <mergeCell ref="C30:H30"/>
    <mergeCell ref="C34:H34"/>
    <mergeCell ref="C35:H35"/>
    <mergeCell ref="C36:H36"/>
    <mergeCell ref="C39:H39"/>
    <mergeCell ref="C40:H40"/>
    <mergeCell ref="C37:H37"/>
    <mergeCell ref="C41:H41"/>
    <mergeCell ref="E177:G177"/>
    <mergeCell ref="C44:H44"/>
    <mergeCell ref="C78:C79"/>
    <mergeCell ref="D78:D79"/>
    <mergeCell ref="E78:E79"/>
    <mergeCell ref="F78:F79"/>
    <mergeCell ref="G78:G79"/>
    <mergeCell ref="H78:H79"/>
    <mergeCell ref="D53:H53"/>
    <mergeCell ref="D50:H50"/>
    <mergeCell ref="D48:H48"/>
    <mergeCell ref="D51:H51"/>
    <mergeCell ref="D52:H52"/>
    <mergeCell ref="B48:C53"/>
    <mergeCell ref="A2:H2"/>
    <mergeCell ref="A4:B4"/>
    <mergeCell ref="C4:H4"/>
    <mergeCell ref="A5:B5"/>
    <mergeCell ref="C5:H5"/>
    <mergeCell ref="A6:B6"/>
    <mergeCell ref="C6:H6"/>
    <mergeCell ref="C42:H42"/>
    <mergeCell ref="C43:H43"/>
    <mergeCell ref="A7:B7"/>
    <mergeCell ref="C7:H7"/>
    <mergeCell ref="A8:B8"/>
    <mergeCell ref="C8:H8"/>
    <mergeCell ref="A9:B9"/>
    <mergeCell ref="C9:H9"/>
    <mergeCell ref="B11:H11"/>
    <mergeCell ref="A13:H14"/>
    <mergeCell ref="C31:H31"/>
    <mergeCell ref="C32:H32"/>
    <mergeCell ref="C33:H33"/>
    <mergeCell ref="C38:H38"/>
    <mergeCell ref="C318:H318"/>
    <mergeCell ref="C319:H319"/>
    <mergeCell ref="C320:H320"/>
    <mergeCell ref="B306:B310"/>
    <mergeCell ref="C306:H310"/>
    <mergeCell ref="C313:H313"/>
    <mergeCell ref="C314:H314"/>
    <mergeCell ref="C315:H315"/>
    <mergeCell ref="B178:B179"/>
    <mergeCell ref="E178:G178"/>
    <mergeCell ref="E179:G179"/>
    <mergeCell ref="C316:H316"/>
    <mergeCell ref="C317:H317"/>
    <mergeCell ref="B290:D290"/>
    <mergeCell ref="C291:D291"/>
    <mergeCell ref="B292:B295"/>
    <mergeCell ref="B296:B299"/>
    <mergeCell ref="B300:B303"/>
    <mergeCell ref="B276:C27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27B5-8CE8-4706-B7F7-70632E0DCF0B}">
  <sheetPr>
    <tabColor rgb="FFFFFF00"/>
  </sheetPr>
  <dimension ref="A1:P320"/>
  <sheetViews>
    <sheetView showGridLines="0" topLeftCell="A42" zoomScale="55" zoomScaleNormal="55" workbookViewId="0">
      <selection activeCell="B98" sqref="B98"/>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17.54296875" style="115" customWidth="1"/>
    <col min="5" max="5" width="18.1796875" style="115" customWidth="1"/>
    <col min="6" max="6" width="14.7265625" style="115" customWidth="1"/>
    <col min="7" max="7" width="34.1796875" style="115" customWidth="1"/>
    <col min="8" max="8" width="27.54296875" style="115" customWidth="1"/>
    <col min="9" max="9" width="28.1796875" style="115" customWidth="1"/>
    <col min="10" max="12" width="11.453125" style="115"/>
    <col min="13" max="13" width="65" style="115" customWidth="1"/>
    <col min="14" max="16384" width="11.453125" style="115"/>
  </cols>
  <sheetData>
    <row r="1" spans="1:8" ht="104.5" customHeight="1" x14ac:dyDescent="0.4"/>
    <row r="2" spans="1:8" ht="31" customHeight="1" x14ac:dyDescent="0.4">
      <c r="A2" s="560" t="s">
        <v>172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20.5" x14ac:dyDescent="0.4">
      <c r="A6" s="482" t="s">
        <v>115</v>
      </c>
      <c r="B6" s="483"/>
      <c r="C6" s="484" t="s">
        <v>116</v>
      </c>
      <c r="D6" s="484"/>
      <c r="E6" s="484"/>
      <c r="F6" s="484"/>
      <c r="G6" s="484"/>
      <c r="H6" s="484"/>
    </row>
    <row r="7" spans="1:8" ht="20.5" x14ac:dyDescent="0.4">
      <c r="A7" s="482" t="s">
        <v>173</v>
      </c>
      <c r="B7" s="483"/>
      <c r="C7" s="484" t="s">
        <v>174</v>
      </c>
      <c r="D7" s="484"/>
      <c r="E7" s="484"/>
      <c r="F7" s="484"/>
      <c r="G7" s="484"/>
      <c r="H7" s="484"/>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298" customFormat="1" ht="23" x14ac:dyDescent="0.5">
      <c r="B18" s="247" t="s">
        <v>175</v>
      </c>
      <c r="C18" s="248"/>
      <c r="D18" s="303"/>
      <c r="E18" s="303"/>
      <c r="F18" s="303"/>
      <c r="G18" s="304"/>
      <c r="H18" s="304"/>
    </row>
    <row r="19" spans="2:8" s="298" customFormat="1" ht="23" x14ac:dyDescent="0.5">
      <c r="B19" s="247"/>
      <c r="C19" s="248"/>
      <c r="D19" s="303"/>
      <c r="E19" s="303"/>
      <c r="F19" s="303"/>
      <c r="G19" s="304"/>
      <c r="H19" s="304"/>
    </row>
    <row r="20" spans="2:8" s="298" customFormat="1" ht="23" x14ac:dyDescent="0.5">
      <c r="B20" s="249" t="s">
        <v>124</v>
      </c>
    </row>
    <row r="21" spans="2:8" s="298" customFormat="1" ht="23" x14ac:dyDescent="0.5">
      <c r="B21" s="249"/>
    </row>
    <row r="22" spans="2:8" ht="48" customHeight="1" x14ac:dyDescent="0.4">
      <c r="B22" s="574"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50.25" customHeight="1" x14ac:dyDescent="0.4">
      <c r="B23" s="575"/>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44.25" customHeight="1" x14ac:dyDescent="0.4">
      <c r="B24" s="575"/>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70.5" customHeight="1" x14ac:dyDescent="0.4">
      <c r="B25" s="575"/>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54" customHeight="1" x14ac:dyDescent="0.4">
      <c r="B26" s="575"/>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38.25" customHeight="1" x14ac:dyDescent="0.4">
      <c r="B27" s="575"/>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71.25" customHeight="1" x14ac:dyDescent="0.4">
      <c r="B28" s="575"/>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67.5" customHeight="1" x14ac:dyDescent="0.4">
      <c r="B29" s="575"/>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57.75" customHeight="1" x14ac:dyDescent="0.4">
      <c r="B30" s="575"/>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48.75" customHeight="1" x14ac:dyDescent="0.4">
      <c r="B31" s="575"/>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75"/>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8" ht="105.75" customHeight="1" x14ac:dyDescent="0.4">
      <c r="B33" s="575"/>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8" ht="64.5" customHeight="1" x14ac:dyDescent="0.4">
      <c r="B34" s="575"/>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8" ht="81.75" customHeight="1" x14ac:dyDescent="0.4">
      <c r="B35" s="575"/>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8" ht="57.75" customHeight="1" x14ac:dyDescent="0.4">
      <c r="B36" s="575"/>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8" x14ac:dyDescent="0.4">
      <c r="B37" s="575"/>
      <c r="C37" s="576" t="str">
        <f>+'Critères d''éligibilité socle'!C20</f>
        <v>L'opération respecte le principe d'éligibilité géographique conformément aux articles 63 et suivants du règlement (UE) n°2021/1060.</v>
      </c>
      <c r="D37" s="577"/>
      <c r="E37" s="577"/>
      <c r="F37" s="577"/>
      <c r="G37" s="577"/>
      <c r="H37" s="578"/>
    </row>
    <row r="38" spans="2:8" ht="123" customHeight="1" x14ac:dyDescent="0.4">
      <c r="B38" s="575"/>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8" ht="108" customHeight="1" x14ac:dyDescent="0.4">
      <c r="B39" s="575"/>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8" ht="45.75" customHeight="1" x14ac:dyDescent="0.4">
      <c r="B40" s="575"/>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8" ht="22.5" customHeight="1" x14ac:dyDescent="0.4">
      <c r="B41" s="575" t="s">
        <v>21</v>
      </c>
      <c r="C41" s="576" t="str">
        <f>+'Critères d''éligibilité socle'!C24</f>
        <v>L'opération est conforme aux champs d'intervention du FEDER définis à l'article 5 du règlement (UE) n°2021/1058.</v>
      </c>
      <c r="D41" s="577"/>
      <c r="E41" s="577"/>
      <c r="F41" s="577"/>
      <c r="G41" s="577"/>
      <c r="H41" s="578"/>
    </row>
    <row r="42" spans="2:8" x14ac:dyDescent="0.4">
      <c r="B42" s="575"/>
      <c r="C42" s="576" t="str">
        <f>+'Critères d''éligibilité socle'!C25</f>
        <v>L'opération est conforme aux exclusions du champs d'intervention du FEDER définies à l'article 7 du règlement (UE) n°2021/1058.</v>
      </c>
      <c r="D42" s="577"/>
      <c r="E42" s="577"/>
      <c r="F42" s="577"/>
      <c r="G42" s="577"/>
      <c r="H42" s="578"/>
    </row>
    <row r="43" spans="2:8" x14ac:dyDescent="0.4">
      <c r="B43" s="293" t="s">
        <v>24</v>
      </c>
      <c r="C43" s="576" t="str">
        <f>+'Critères d''éligibilité socle'!C26</f>
        <v xml:space="preserve">L'opération est conforme aux champs d'intervention du FSE+ définis aux articles 16 et 22 du règlement (UE) n°2021/1057 </v>
      </c>
      <c r="D43" s="577"/>
      <c r="E43" s="577"/>
      <c r="F43" s="577"/>
      <c r="G43" s="577"/>
      <c r="H43" s="578"/>
    </row>
    <row r="44" spans="2:8" ht="36" x14ac:dyDescent="0.4">
      <c r="B44" s="294"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8" x14ac:dyDescent="0.4">
      <c r="B45" s="220"/>
      <c r="C45" s="221"/>
    </row>
    <row r="46" spans="2:8" ht="23" x14ac:dyDescent="0.5">
      <c r="B46" s="249" t="s">
        <v>125</v>
      </c>
    </row>
    <row r="47" spans="2:8" x14ac:dyDescent="0.4">
      <c r="B47" s="292"/>
    </row>
    <row r="48" spans="2:8" ht="36.65" customHeight="1" x14ac:dyDescent="0.4">
      <c r="B48" s="568" t="s">
        <v>176</v>
      </c>
      <c r="C48" s="569"/>
      <c r="D48" s="502" t="s">
        <v>177</v>
      </c>
      <c r="E48" s="502"/>
      <c r="F48" s="502"/>
      <c r="G48" s="502"/>
      <c r="H48" s="503"/>
    </row>
    <row r="49" spans="2:16" ht="34.5" customHeight="1" x14ac:dyDescent="0.4">
      <c r="B49" s="570"/>
      <c r="C49" s="571"/>
      <c r="D49" s="565" t="s">
        <v>131</v>
      </c>
      <c r="E49" s="566"/>
      <c r="F49" s="566"/>
      <c r="G49" s="566"/>
      <c r="H49" s="567"/>
    </row>
    <row r="50" spans="2:16" ht="34.5" customHeight="1" x14ac:dyDescent="0.4">
      <c r="B50" s="572"/>
      <c r="C50" s="573"/>
      <c r="D50" s="589" t="s">
        <v>178</v>
      </c>
      <c r="E50" s="590"/>
      <c r="F50" s="590"/>
      <c r="G50" s="590"/>
      <c r="H50" s="591"/>
      <c r="I50" s="234"/>
    </row>
    <row r="51" spans="2:16" x14ac:dyDescent="0.4">
      <c r="M51" s="236"/>
      <c r="N51" s="222"/>
      <c r="O51" s="222"/>
      <c r="P51" s="222"/>
    </row>
    <row r="52" spans="2:16" hidden="1" x14ac:dyDescent="0.4">
      <c r="M52" s="236"/>
      <c r="N52" s="222"/>
      <c r="O52" s="222"/>
      <c r="P52" s="222"/>
    </row>
    <row r="53" spans="2:16" hidden="1" x14ac:dyDescent="0.4">
      <c r="M53" s="236"/>
      <c r="N53" s="222"/>
      <c r="O53" s="222"/>
      <c r="P53" s="222"/>
    </row>
    <row r="54" spans="2:16" hidden="1" x14ac:dyDescent="0.4">
      <c r="M54" s="236"/>
      <c r="N54" s="222"/>
      <c r="O54" s="222"/>
      <c r="P54" s="222"/>
    </row>
    <row r="55" spans="2:16" hidden="1" x14ac:dyDescent="0.4">
      <c r="M55" s="236"/>
      <c r="N55" s="222"/>
      <c r="O55" s="222"/>
      <c r="P55" s="222"/>
    </row>
    <row r="56" spans="2:16" hidden="1" x14ac:dyDescent="0.4">
      <c r="M56" s="236"/>
      <c r="N56" s="222"/>
      <c r="O56" s="222"/>
      <c r="P56" s="222"/>
    </row>
    <row r="57" spans="2:16" hidden="1" x14ac:dyDescent="0.4">
      <c r="M57" s="236"/>
      <c r="N57" s="222"/>
      <c r="O57" s="222"/>
      <c r="P57" s="222"/>
    </row>
    <row r="58" spans="2:16" hidden="1" x14ac:dyDescent="0.4">
      <c r="M58" s="236"/>
      <c r="N58" s="222"/>
      <c r="O58" s="222"/>
      <c r="P58" s="222"/>
    </row>
    <row r="59" spans="2:16" hidden="1" x14ac:dyDescent="0.4">
      <c r="M59" s="236"/>
      <c r="N59" s="222"/>
      <c r="O59" s="222"/>
      <c r="P59" s="222"/>
    </row>
    <row r="60" spans="2:16" hidden="1" x14ac:dyDescent="0.4">
      <c r="M60" s="236"/>
      <c r="N60" s="222"/>
      <c r="O60" s="222"/>
      <c r="P60" s="222"/>
    </row>
    <row r="61" spans="2:16" hidden="1" x14ac:dyDescent="0.4">
      <c r="M61" s="236"/>
      <c r="N61" s="222"/>
      <c r="O61" s="222"/>
      <c r="P61" s="222"/>
    </row>
    <row r="62" spans="2:16" hidden="1" x14ac:dyDescent="0.4">
      <c r="M62" s="236"/>
      <c r="N62" s="222"/>
      <c r="O62" s="222"/>
      <c r="P62" s="222"/>
    </row>
    <row r="63" spans="2:16" hidden="1" x14ac:dyDescent="0.4">
      <c r="M63" s="236"/>
      <c r="N63" s="222"/>
      <c r="O63" s="222"/>
      <c r="P63" s="222"/>
    </row>
    <row r="64" spans="2:16" hidden="1" x14ac:dyDescent="0.4">
      <c r="M64" s="236"/>
      <c r="N64" s="222"/>
      <c r="O64" s="222"/>
      <c r="P64" s="222"/>
    </row>
    <row r="65" spans="1:16" hidden="1" x14ac:dyDescent="0.4">
      <c r="M65" s="236"/>
      <c r="N65" s="222"/>
      <c r="O65" s="222"/>
      <c r="P65" s="222"/>
    </row>
    <row r="66" spans="1:16" hidden="1" x14ac:dyDescent="0.4">
      <c r="M66" s="236"/>
      <c r="N66" s="222"/>
      <c r="O66" s="222"/>
      <c r="P66" s="222"/>
    </row>
    <row r="67" spans="1:16" hidden="1" x14ac:dyDescent="0.4">
      <c r="M67" s="236"/>
      <c r="N67" s="222"/>
      <c r="O67" s="222"/>
      <c r="P67" s="222"/>
    </row>
    <row r="68" spans="1:16" hidden="1" x14ac:dyDescent="0.4">
      <c r="M68" s="236"/>
      <c r="N68" s="222"/>
      <c r="O68" s="222"/>
      <c r="P68" s="222"/>
    </row>
    <row r="69" spans="1:16" hidden="1" x14ac:dyDescent="0.4">
      <c r="M69" s="236"/>
      <c r="N69" s="222"/>
      <c r="O69" s="222"/>
      <c r="P69" s="222"/>
    </row>
    <row r="70" spans="1:16" hidden="1" x14ac:dyDescent="0.4">
      <c r="M70" s="236"/>
      <c r="N70" s="222"/>
      <c r="O70" s="222"/>
      <c r="P70" s="222"/>
    </row>
    <row r="71" spans="1:16" hidden="1" x14ac:dyDescent="0.4">
      <c r="M71" s="236"/>
      <c r="N71" s="222"/>
      <c r="O71" s="222"/>
      <c r="P71" s="222"/>
    </row>
    <row r="72" spans="1:16" hidden="1" x14ac:dyDescent="0.4">
      <c r="M72" s="236"/>
      <c r="N72" s="222"/>
      <c r="O72" s="222"/>
      <c r="P72" s="222"/>
    </row>
    <row r="73" spans="1:16" x14ac:dyDescent="0.4">
      <c r="M73" s="236"/>
      <c r="N73" s="222"/>
      <c r="O73" s="222"/>
      <c r="P73" s="222"/>
    </row>
    <row r="74" spans="1:16" ht="23" x14ac:dyDescent="0.5">
      <c r="B74" s="247" t="s">
        <v>133</v>
      </c>
      <c r="C74" s="116"/>
      <c r="E74" s="117"/>
      <c r="F74" s="117"/>
      <c r="G74" s="118"/>
      <c r="H74" s="118"/>
      <c r="M74" s="236"/>
      <c r="N74" s="222"/>
      <c r="O74" s="222"/>
      <c r="P74" s="222"/>
    </row>
    <row r="75" spans="1:16" ht="23" x14ac:dyDescent="0.5">
      <c r="B75" s="247"/>
      <c r="C75" s="116"/>
      <c r="E75" s="117"/>
      <c r="F75" s="117"/>
      <c r="G75" s="118"/>
      <c r="H75" s="118"/>
      <c r="M75" s="236"/>
      <c r="N75" s="222"/>
      <c r="O75" s="222"/>
      <c r="P75" s="222"/>
    </row>
    <row r="76" spans="1:16" ht="23" x14ac:dyDescent="0.5">
      <c r="B76" s="247" t="s">
        <v>134</v>
      </c>
      <c r="C76" s="116"/>
      <c r="D76" s="219"/>
      <c r="E76" s="117"/>
      <c r="F76" s="117"/>
      <c r="G76" s="118"/>
      <c r="H76" s="118"/>
      <c r="M76" s="221"/>
      <c r="N76" s="222"/>
      <c r="O76" s="222"/>
      <c r="P76" s="222"/>
    </row>
    <row r="77" spans="1:16" ht="23" x14ac:dyDescent="0.5">
      <c r="B77" s="247"/>
      <c r="C77" s="116"/>
      <c r="D77" s="219"/>
      <c r="E77" s="117"/>
      <c r="F77" s="117"/>
      <c r="G77" s="118"/>
      <c r="H77" s="118"/>
      <c r="M77" s="221"/>
      <c r="N77" s="222"/>
      <c r="O77" s="222"/>
      <c r="P77" s="222"/>
    </row>
    <row r="78" spans="1:16" x14ac:dyDescent="0.4">
      <c r="A78" s="115" t="s">
        <v>29</v>
      </c>
      <c r="B78" s="119"/>
      <c r="C78" s="432" t="s">
        <v>135</v>
      </c>
      <c r="D78" s="432" t="s">
        <v>31</v>
      </c>
      <c r="E78" s="432" t="s">
        <v>141</v>
      </c>
      <c r="F78" s="432" t="s">
        <v>33</v>
      </c>
      <c r="G78" s="436" t="s">
        <v>34</v>
      </c>
      <c r="H78" s="432" t="s">
        <v>35</v>
      </c>
      <c r="J78" s="135"/>
    </row>
    <row r="79" spans="1:16" x14ac:dyDescent="0.4">
      <c r="B79" s="120"/>
      <c r="C79" s="433"/>
      <c r="D79" s="433"/>
      <c r="E79" s="433"/>
      <c r="F79" s="433"/>
      <c r="G79" s="437"/>
      <c r="H79" s="433"/>
      <c r="J79" s="299"/>
    </row>
    <row r="80" spans="1:16"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c r="J80" s="300"/>
    </row>
    <row r="81" spans="2:11"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c r="J81" s="299"/>
    </row>
    <row r="82" spans="2:11" ht="72"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c r="J82" s="299"/>
    </row>
    <row r="83" spans="2:11" ht="36"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c r="J83" s="236"/>
    </row>
    <row r="84" spans="2:11"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c r="J84" s="236"/>
    </row>
    <row r="85" spans="2:11" ht="54"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236"/>
    </row>
    <row r="86" spans="2:11" ht="123"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1" ht="36"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1" ht="36"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1" ht="20.5" x14ac:dyDescent="0.45">
      <c r="B89" s="133"/>
      <c r="C89" s="124"/>
      <c r="D89" s="125"/>
      <c r="E89" s="125"/>
      <c r="F89" s="125"/>
      <c r="G89" s="125"/>
      <c r="H89" s="125"/>
      <c r="J89" s="135"/>
    </row>
    <row r="90" spans="2:11"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1"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1" x14ac:dyDescent="0.4">
      <c r="B92" s="531"/>
      <c r="C92" s="265" t="str">
        <f>+'critères transversaux'!C18</f>
        <v>Sous-total FEDER avec études sans infrastructure</v>
      </c>
      <c r="D92" s="252"/>
      <c r="E92" s="122">
        <f>+SUM(E80:E88)-E86</f>
        <v>25</v>
      </c>
      <c r="F92" s="122">
        <f>+SUM(F80:F88)-F86</f>
        <v>0</v>
      </c>
      <c r="G92" s="128"/>
      <c r="H92" s="128"/>
      <c r="J92" s="135"/>
    </row>
    <row r="93" spans="2:11" x14ac:dyDescent="0.4">
      <c r="B93" s="531"/>
      <c r="C93" s="265" t="str">
        <f>+'critères transversaux'!C19</f>
        <v>Sous total FEDER avec études avec infrastructures</v>
      </c>
      <c r="D93" s="266"/>
      <c r="E93" s="122">
        <f>+SUM(E80:E88)</f>
        <v>26</v>
      </c>
      <c r="F93" s="122">
        <f>+SUM(F80:F88)</f>
        <v>0</v>
      </c>
      <c r="G93" s="129"/>
      <c r="H93" s="129"/>
      <c r="J93" s="135"/>
    </row>
    <row r="94" spans="2:11" x14ac:dyDescent="0.4">
      <c r="B94" s="531"/>
      <c r="C94" s="265" t="str">
        <f>+'critères transversaux'!C20</f>
        <v>Sous-total FSE+ sans études</v>
      </c>
      <c r="D94" s="266"/>
      <c r="E94" s="122">
        <f>+SUM(E80:E85)</f>
        <v>20</v>
      </c>
      <c r="F94" s="122">
        <f>+SUM(F80:F85)</f>
        <v>0</v>
      </c>
      <c r="G94" s="129"/>
      <c r="H94" s="129"/>
    </row>
    <row r="95" spans="2:11" x14ac:dyDescent="0.4">
      <c r="B95" s="435"/>
      <c r="C95" s="265" t="str">
        <f>+'critères transversaux'!C21</f>
        <v>Sous-total FSE+ avec études</v>
      </c>
      <c r="D95" s="266"/>
      <c r="E95" s="122">
        <f>+SUM(E80:E85)+E87+E88</f>
        <v>25</v>
      </c>
      <c r="F95" s="122">
        <f>+SUM(F80:F85)+F87+F88</f>
        <v>0</v>
      </c>
      <c r="G95" s="129"/>
      <c r="H95" s="129"/>
    </row>
    <row r="96" spans="2:11" x14ac:dyDescent="0.4">
      <c r="B96" s="369" t="s">
        <v>79</v>
      </c>
      <c r="C96" s="191"/>
      <c r="E96" s="136"/>
      <c r="F96" s="128">
        <f>+SUM(F90:F95)</f>
        <v>0</v>
      </c>
    </row>
    <row r="97" spans="2:8" ht="23" x14ac:dyDescent="0.5">
      <c r="B97" s="247" t="s">
        <v>137</v>
      </c>
      <c r="C97" s="224"/>
      <c r="D97" s="219"/>
    </row>
    <row r="99" spans="2:8" ht="36" customHeight="1" x14ac:dyDescent="0.4">
      <c r="B99" s="561" t="s">
        <v>173</v>
      </c>
      <c r="C99" s="226" t="s">
        <v>140</v>
      </c>
      <c r="D99" s="226" t="s">
        <v>31</v>
      </c>
      <c r="E99" s="227" t="s">
        <v>141</v>
      </c>
      <c r="F99" s="226" t="s">
        <v>142</v>
      </c>
      <c r="G99" s="227" t="s">
        <v>71</v>
      </c>
      <c r="H99" s="228" t="s">
        <v>35</v>
      </c>
    </row>
    <row r="100" spans="2:8" ht="36" x14ac:dyDescent="0.4">
      <c r="B100" s="562"/>
      <c r="C100" s="264" t="s">
        <v>179</v>
      </c>
      <c r="D100" s="253"/>
      <c r="E100" s="254">
        <v>2</v>
      </c>
      <c r="F100" s="254">
        <f t="shared" ref="F100:F104" si="0">D100*E100</f>
        <v>0</v>
      </c>
      <c r="G100" s="255"/>
      <c r="H100" s="256"/>
    </row>
    <row r="101" spans="2:8" x14ac:dyDescent="0.4">
      <c r="B101" s="562"/>
      <c r="C101" s="295" t="s">
        <v>180</v>
      </c>
      <c r="D101" s="253"/>
      <c r="E101" s="254">
        <v>2</v>
      </c>
      <c r="F101" s="254">
        <f>D101*E101</f>
        <v>0</v>
      </c>
      <c r="G101" s="255"/>
      <c r="H101" s="256"/>
    </row>
    <row r="102" spans="2:8" x14ac:dyDescent="0.4">
      <c r="B102" s="562"/>
      <c r="C102" s="264" t="s">
        <v>181</v>
      </c>
      <c r="D102" s="253"/>
      <c r="E102" s="254">
        <v>1</v>
      </c>
      <c r="F102" s="254">
        <f t="shared" si="0"/>
        <v>0</v>
      </c>
      <c r="G102" s="255"/>
      <c r="H102" s="256"/>
    </row>
    <row r="103" spans="2:8" x14ac:dyDescent="0.4">
      <c r="B103" s="563"/>
      <c r="C103" s="261" t="s">
        <v>182</v>
      </c>
      <c r="D103" s="262"/>
      <c r="E103" s="263">
        <v>2</v>
      </c>
      <c r="F103" s="254">
        <f t="shared" si="0"/>
        <v>0</v>
      </c>
      <c r="G103" s="296"/>
      <c r="H103" s="297"/>
    </row>
    <row r="104" spans="2:8" x14ac:dyDescent="0.4">
      <c r="B104" s="563"/>
      <c r="C104" s="261" t="s">
        <v>183</v>
      </c>
      <c r="D104" s="262"/>
      <c r="E104" s="263">
        <v>4</v>
      </c>
      <c r="F104" s="254">
        <f t="shared" si="0"/>
        <v>0</v>
      </c>
      <c r="G104" s="296"/>
      <c r="H104" s="297"/>
    </row>
    <row r="105" spans="2:8" x14ac:dyDescent="0.4">
      <c r="B105" s="564"/>
      <c r="C105" s="257" t="s">
        <v>78</v>
      </c>
      <c r="D105" s="257"/>
      <c r="E105" s="257"/>
      <c r="F105" s="259">
        <f>SUM(F100:F104)</f>
        <v>0</v>
      </c>
      <c r="G105" s="257"/>
      <c r="H105" s="260"/>
    </row>
    <row r="106" spans="2:8" x14ac:dyDescent="0.4">
      <c r="C106" s="234"/>
      <c r="D106" s="234"/>
      <c r="E106" s="234"/>
      <c r="F106" s="234"/>
      <c r="G106" s="234"/>
      <c r="H106" s="234"/>
    </row>
    <row r="107" spans="2:8" hidden="1" x14ac:dyDescent="0.4"/>
    <row r="108" spans="2:8" hidden="1" x14ac:dyDescent="0.4"/>
    <row r="109" spans="2:8" hidden="1" x14ac:dyDescent="0.4"/>
    <row r="110" spans="2:8" hidden="1" x14ac:dyDescent="0.4"/>
    <row r="111" spans="2:8" hidden="1" x14ac:dyDescent="0.4"/>
    <row r="112" spans="2:8"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4" hidden="1" x14ac:dyDescent="0.4"/>
    <row r="130" spans="2:4" hidden="1" x14ac:dyDescent="0.4"/>
    <row r="131" spans="2:4" hidden="1" x14ac:dyDescent="0.4"/>
    <row r="132" spans="2:4" hidden="1" x14ac:dyDescent="0.4"/>
    <row r="133" spans="2:4" hidden="1" x14ac:dyDescent="0.4"/>
    <row r="134" spans="2:4" hidden="1" x14ac:dyDescent="0.4"/>
    <row r="135" spans="2:4" hidden="1" x14ac:dyDescent="0.4"/>
    <row r="136" spans="2:4" hidden="1" x14ac:dyDescent="0.4"/>
    <row r="137" spans="2:4" hidden="1" x14ac:dyDescent="0.4"/>
    <row r="138" spans="2:4" hidden="1" x14ac:dyDescent="0.4"/>
    <row r="139" spans="2:4" hidden="1" x14ac:dyDescent="0.4"/>
    <row r="140" spans="2:4" hidden="1" x14ac:dyDescent="0.4"/>
    <row r="141" spans="2:4" hidden="1" x14ac:dyDescent="0.4"/>
    <row r="142" spans="2:4" hidden="1" x14ac:dyDescent="0.4"/>
    <row r="143" spans="2:4" x14ac:dyDescent="0.4">
      <c r="B143" s="190" t="s">
        <v>80</v>
      </c>
      <c r="C143" s="191"/>
      <c r="D143" s="128">
        <f>+F105</f>
        <v>0</v>
      </c>
    </row>
    <row r="146" spans="2:10" s="298" customFormat="1" ht="23" x14ac:dyDescent="0.5">
      <c r="B146" s="247" t="s">
        <v>152</v>
      </c>
    </row>
    <row r="147" spans="2:10" s="298" customFormat="1" ht="23" x14ac:dyDescent="0.5">
      <c r="B147" s="247"/>
    </row>
    <row r="148" spans="2:10" s="298" customFormat="1" ht="23" x14ac:dyDescent="0.5">
      <c r="B148" s="247" t="s">
        <v>153</v>
      </c>
    </row>
    <row r="149" spans="2:10" s="298" customFormat="1" ht="23" hidden="1" x14ac:dyDescent="0.5">
      <c r="B149" s="247"/>
    </row>
    <row r="150" spans="2:10" ht="36" hidden="1" x14ac:dyDescent="0.4">
      <c r="B150" s="137"/>
      <c r="C150" s="138" t="s">
        <v>69</v>
      </c>
      <c r="D150" s="139" t="e">
        <f>+'critères bonus'!#REF!</f>
        <v>#REF!</v>
      </c>
      <c r="E150" s="524" t="s">
        <v>71</v>
      </c>
      <c r="F150" s="525"/>
      <c r="G150" s="526"/>
      <c r="H150" s="140" t="s">
        <v>35</v>
      </c>
    </row>
    <row r="151" spans="2:10" hidden="1" x14ac:dyDescent="0.4">
      <c r="B151" s="579" t="s">
        <v>154</v>
      </c>
      <c r="C151" s="159" t="e">
        <f>+'critères bonus'!#REF!</f>
        <v>#REF!</v>
      </c>
      <c r="D151" s="142"/>
      <c r="E151" s="470"/>
      <c r="F151" s="471"/>
      <c r="G151" s="472"/>
      <c r="H151" s="143"/>
      <c r="I151" s="234"/>
      <c r="J151" s="234"/>
    </row>
    <row r="152" spans="2:10" hidden="1" x14ac:dyDescent="0.4">
      <c r="B152" s="579"/>
      <c r="C152" s="160" t="e">
        <f>+'critères bonus'!#REF!</f>
        <v>#REF!</v>
      </c>
      <c r="D152" s="145"/>
      <c r="E152" s="522"/>
      <c r="F152" s="522"/>
      <c r="G152" s="522"/>
      <c r="H152" s="146"/>
      <c r="I152" s="234"/>
      <c r="J152" s="234"/>
    </row>
    <row r="153" spans="2:10" hidden="1" x14ac:dyDescent="0.4">
      <c r="B153" s="579"/>
      <c r="C153" s="160" t="e">
        <f>+'critères bonus'!#REF!</f>
        <v>#REF!</v>
      </c>
      <c r="D153" s="145"/>
      <c r="E153" s="522"/>
      <c r="F153" s="522"/>
      <c r="G153" s="522"/>
      <c r="H153" s="146"/>
      <c r="I153" s="234"/>
      <c r="J153" s="234"/>
    </row>
    <row r="154" spans="2:10" hidden="1" x14ac:dyDescent="0.4">
      <c r="B154" s="579"/>
      <c r="C154" s="235" t="e">
        <f>+'critères bonus'!#REF!</f>
        <v>#REF!</v>
      </c>
      <c r="D154" s="148"/>
      <c r="E154" s="473"/>
      <c r="F154" s="473"/>
      <c r="G154" s="473"/>
      <c r="H154" s="149"/>
      <c r="I154" s="234"/>
      <c r="J154" s="234"/>
    </row>
    <row r="155" spans="2:10" hidden="1" x14ac:dyDescent="0.4">
      <c r="B155" s="580"/>
      <c r="C155" s="150" t="s">
        <v>155</v>
      </c>
      <c r="D155" s="151">
        <f>+SUM(D151:D154)</f>
        <v>0</v>
      </c>
      <c r="E155" s="523"/>
      <c r="F155" s="523"/>
      <c r="G155" s="523"/>
      <c r="H155" s="152"/>
      <c r="I155" s="234"/>
      <c r="J155" s="234"/>
    </row>
    <row r="156" spans="2:10" hidden="1" x14ac:dyDescent="0.4">
      <c r="I156" s="234"/>
      <c r="J156" s="234"/>
    </row>
    <row r="157" spans="2:10" hidden="1" x14ac:dyDescent="0.4">
      <c r="B157" s="153"/>
      <c r="C157" s="154"/>
      <c r="D157" s="136"/>
      <c r="I157" s="234"/>
      <c r="J157" s="234"/>
    </row>
    <row r="158" spans="2:10" ht="36" hidden="1" x14ac:dyDescent="0.4">
      <c r="B158" s="155"/>
      <c r="C158" s="156" t="s">
        <v>156</v>
      </c>
      <c r="D158" s="139" t="str">
        <f>+'critères bonus'!D8</f>
        <v>Note (0 à 2)</v>
      </c>
      <c r="E158" s="532" t="s">
        <v>71</v>
      </c>
      <c r="F158" s="532"/>
      <c r="G158" s="532"/>
      <c r="H158" s="158" t="s">
        <v>35</v>
      </c>
      <c r="I158" s="234"/>
      <c r="J158" s="234"/>
    </row>
    <row r="159" spans="2:10" hidden="1" x14ac:dyDescent="0.4">
      <c r="B159" s="557" t="s">
        <v>157</v>
      </c>
      <c r="C159" s="159" t="e">
        <f>+'critères bonus'!#REF!</f>
        <v>#REF!</v>
      </c>
      <c r="D159" s="142"/>
      <c r="E159" s="536"/>
      <c r="F159" s="536"/>
      <c r="G159" s="536"/>
      <c r="H159" s="143"/>
      <c r="I159" s="234"/>
      <c r="J159" s="124"/>
    </row>
    <row r="160" spans="2:10" hidden="1" x14ac:dyDescent="0.4">
      <c r="B160" s="558"/>
      <c r="C160" s="160" t="e">
        <f>+'critères bonus'!#REF!</f>
        <v>#REF!</v>
      </c>
      <c r="D160" s="145"/>
      <c r="E160" s="522"/>
      <c r="F160" s="522"/>
      <c r="G160" s="522"/>
      <c r="H160" s="146"/>
      <c r="I160" s="234"/>
      <c r="J160" s="234"/>
    </row>
    <row r="161" spans="2:11" hidden="1" x14ac:dyDescent="0.4">
      <c r="B161" s="558"/>
      <c r="C161" s="160" t="e">
        <f>+'critères bonus'!#REF!</f>
        <v>#REF!</v>
      </c>
      <c r="D161" s="145"/>
      <c r="E161" s="522"/>
      <c r="F161" s="522"/>
      <c r="G161" s="522"/>
      <c r="H161" s="146"/>
      <c r="I161" s="234"/>
      <c r="J161" s="234"/>
    </row>
    <row r="162" spans="2:11" hidden="1" x14ac:dyDescent="0.4">
      <c r="B162" s="558"/>
      <c r="C162" s="161" t="e">
        <f>+'critères bonus'!#REF!</f>
        <v>#REF!</v>
      </c>
      <c r="D162" s="162"/>
      <c r="E162" s="537"/>
      <c r="F162" s="537"/>
      <c r="G162" s="537"/>
      <c r="H162" s="163"/>
      <c r="I162" s="234"/>
      <c r="J162" s="234"/>
    </row>
    <row r="163" spans="2:11" hidden="1" x14ac:dyDescent="0.4">
      <c r="B163" s="559"/>
      <c r="C163" s="164" t="s">
        <v>158</v>
      </c>
      <c r="D163" s="165">
        <f>+SUM(D159:D162)</f>
        <v>0</v>
      </c>
      <c r="E163" s="538"/>
      <c r="F163" s="538"/>
      <c r="G163" s="538"/>
      <c r="H163" s="166"/>
      <c r="I163" s="234"/>
      <c r="J163" s="234"/>
    </row>
    <row r="164" spans="2:11" x14ac:dyDescent="0.4">
      <c r="B164" s="153"/>
      <c r="C164" s="154"/>
      <c r="D164" s="136"/>
      <c r="I164" s="234"/>
      <c r="J164" s="234"/>
    </row>
    <row r="165" spans="2:11" ht="36" x14ac:dyDescent="0.4">
      <c r="B165" s="167"/>
      <c r="C165" s="168" t="s">
        <v>69</v>
      </c>
      <c r="D165" s="169" t="s">
        <v>70</v>
      </c>
      <c r="E165" s="460" t="s">
        <v>71</v>
      </c>
      <c r="F165" s="460"/>
      <c r="G165" s="460"/>
      <c r="H165" s="170" t="s">
        <v>35</v>
      </c>
      <c r="I165" s="234"/>
      <c r="J165" s="234"/>
    </row>
    <row r="166" spans="2:11" ht="54" x14ac:dyDescent="0.4">
      <c r="B166" s="554"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I166" s="234"/>
      <c r="J166" s="301"/>
    </row>
    <row r="167" spans="2:11" ht="90" x14ac:dyDescent="0.4">
      <c r="B167" s="555"/>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301"/>
    </row>
    <row r="168" spans="2:11" ht="36" x14ac:dyDescent="0.4">
      <c r="B168" s="555"/>
      <c r="C168" s="160" t="str">
        <f>+'critères bonus'!C12</f>
        <v>Le projet anticipe ses retombées économiques, sociales et environnementales (analyses, études). Cette notation s'effectue sur 1 point.</v>
      </c>
      <c r="D168" s="181"/>
      <c r="E168" s="461"/>
      <c r="F168" s="462"/>
      <c r="G168" s="463"/>
      <c r="H168" s="182"/>
      <c r="I168" s="234"/>
    </row>
    <row r="169" spans="2:11" ht="36" x14ac:dyDescent="0.4">
      <c r="B169" s="555"/>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c r="K169" s="234"/>
    </row>
    <row r="170" spans="2:11" x14ac:dyDescent="0.4">
      <c r="B170" s="556"/>
      <c r="C170" s="185" t="s">
        <v>184</v>
      </c>
      <c r="D170" s="186">
        <f>+SUM(D166:D169)</f>
        <v>0</v>
      </c>
      <c r="E170" s="467"/>
      <c r="F170" s="467"/>
      <c r="G170" s="467"/>
      <c r="H170" s="187"/>
    </row>
    <row r="172" spans="2:11" x14ac:dyDescent="0.4">
      <c r="B172" s="369" t="s">
        <v>185</v>
      </c>
      <c r="C172" s="191"/>
      <c r="D172" s="128">
        <f>+D170+D163+D155</f>
        <v>0</v>
      </c>
    </row>
    <row r="174" spans="2:11" hidden="1" x14ac:dyDescent="0.4"/>
    <row r="175" spans="2:11" ht="23" hidden="1" x14ac:dyDescent="0.5">
      <c r="B175" s="247" t="s">
        <v>161</v>
      </c>
    </row>
    <row r="176" spans="2:11" hidden="1" x14ac:dyDescent="0.4">
      <c r="B176" s="273"/>
    </row>
    <row r="177" spans="2:13" ht="36" hidden="1" x14ac:dyDescent="0.4">
      <c r="B177" s="241"/>
      <c r="C177" s="274" t="s">
        <v>69</v>
      </c>
      <c r="D177" s="274" t="s">
        <v>163</v>
      </c>
      <c r="E177" s="592" t="s">
        <v>71</v>
      </c>
      <c r="F177" s="593"/>
      <c r="G177" s="594"/>
      <c r="H177" s="275" t="s">
        <v>35</v>
      </c>
    </row>
    <row r="178" spans="2:13" ht="53.5" hidden="1" customHeight="1" x14ac:dyDescent="0.4">
      <c r="B178" s="584" t="s">
        <v>173</v>
      </c>
      <c r="C178" s="302"/>
      <c r="D178" s="145"/>
      <c r="E178" s="585"/>
      <c r="F178" s="586"/>
      <c r="G178" s="587"/>
      <c r="H178" s="277"/>
      <c r="I178" s="243"/>
      <c r="J178" s="234"/>
      <c r="K178" s="234"/>
      <c r="L178" s="234"/>
      <c r="M178" s="234"/>
    </row>
    <row r="179" spans="2:13" hidden="1" x14ac:dyDescent="0.4">
      <c r="B179" s="564"/>
      <c r="C179" s="280" t="s">
        <v>78</v>
      </c>
      <c r="D179" s="281">
        <f>+SUM(D178:D178)</f>
        <v>0</v>
      </c>
      <c r="E179" s="588"/>
      <c r="F179" s="588"/>
      <c r="G179" s="588"/>
      <c r="H179" s="282"/>
    </row>
    <row r="180" spans="2:13" hidden="1" x14ac:dyDescent="0.4"/>
    <row r="181" spans="2:13" hidden="1" x14ac:dyDescent="0.4">
      <c r="B181" s="190" t="s">
        <v>165</v>
      </c>
      <c r="C181" s="191"/>
      <c r="D181" s="128">
        <f>+D179</f>
        <v>0</v>
      </c>
      <c r="E181" s="115" t="s">
        <v>166</v>
      </c>
    </row>
    <row r="183" spans="2:13" hidden="1" x14ac:dyDescent="0.4"/>
    <row r="184" spans="2:13" hidden="1" x14ac:dyDescent="0.4"/>
    <row r="185" spans="2:13" hidden="1" x14ac:dyDescent="0.4"/>
    <row r="186" spans="2:13" hidden="1" x14ac:dyDescent="0.4"/>
    <row r="187" spans="2:13" hidden="1" x14ac:dyDescent="0.4"/>
    <row r="188" spans="2:13" hidden="1" x14ac:dyDescent="0.4"/>
    <row r="189" spans="2:13" hidden="1" x14ac:dyDescent="0.4"/>
    <row r="190" spans="2:13" hidden="1" x14ac:dyDescent="0.4"/>
    <row r="191" spans="2:13" hidden="1" x14ac:dyDescent="0.4"/>
    <row r="192" spans="2:13"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70" spans="2:4" x14ac:dyDescent="0.4">
      <c r="B270" s="369" t="s">
        <v>167</v>
      </c>
      <c r="C270" s="191"/>
    </row>
    <row r="271" spans="2:4" x14ac:dyDescent="0.4">
      <c r="B271" s="370" t="s">
        <v>52</v>
      </c>
      <c r="C271" s="371"/>
      <c r="D271" s="372">
        <f>+F90</f>
        <v>0</v>
      </c>
    </row>
    <row r="272" spans="2:4" x14ac:dyDescent="0.4">
      <c r="B272" s="370" t="s">
        <v>53</v>
      </c>
      <c r="C272" s="371"/>
      <c r="D272" s="372">
        <f t="shared" ref="D272:D274" si="1">+F91</f>
        <v>0</v>
      </c>
    </row>
    <row r="273" spans="2:4" x14ac:dyDescent="0.4">
      <c r="B273" s="370" t="s">
        <v>54</v>
      </c>
      <c r="C273" s="371"/>
      <c r="D273" s="372">
        <f t="shared" si="1"/>
        <v>0</v>
      </c>
    </row>
    <row r="274" spans="2:4" x14ac:dyDescent="0.4">
      <c r="B274" s="370" t="s">
        <v>55</v>
      </c>
      <c r="C274" s="371"/>
      <c r="D274" s="372">
        <f t="shared" si="1"/>
        <v>0</v>
      </c>
    </row>
    <row r="275" spans="2:4" x14ac:dyDescent="0.4">
      <c r="B275" s="369" t="s">
        <v>168</v>
      </c>
      <c r="C275" s="191"/>
      <c r="D275" s="372">
        <f>+D143</f>
        <v>0</v>
      </c>
    </row>
    <row r="276" spans="2:4" x14ac:dyDescent="0.4">
      <c r="B276" s="480" t="s">
        <v>159</v>
      </c>
      <c r="C276" s="481"/>
      <c r="D276" s="128">
        <f>+D172</f>
        <v>0</v>
      </c>
    </row>
    <row r="277" spans="2:4" x14ac:dyDescent="0.4">
      <c r="B277" s="190" t="s">
        <v>165</v>
      </c>
      <c r="C277" s="191"/>
      <c r="D277" s="128">
        <f>+D181</f>
        <v>0</v>
      </c>
    </row>
    <row r="278" spans="2:4" x14ac:dyDescent="0.4">
      <c r="B278" s="373" t="s">
        <v>169</v>
      </c>
      <c r="C278" s="239"/>
      <c r="D278" s="128">
        <f>+D277+D276</f>
        <v>0</v>
      </c>
    </row>
    <row r="279" spans="2:4" x14ac:dyDescent="0.4">
      <c r="B279" s="373" t="s">
        <v>170</v>
      </c>
      <c r="C279" s="239"/>
    </row>
    <row r="280" spans="2:4" x14ac:dyDescent="0.4">
      <c r="B280" s="370" t="s">
        <v>52</v>
      </c>
      <c r="C280" s="371"/>
      <c r="D280" s="354">
        <f>+D271+D275</f>
        <v>0</v>
      </c>
    </row>
    <row r="281" spans="2:4" x14ac:dyDescent="0.4">
      <c r="B281" s="370" t="s">
        <v>53</v>
      </c>
      <c r="C281" s="371"/>
      <c r="D281" s="354">
        <f t="shared" ref="D281:D283" si="2">+D272+D276</f>
        <v>0</v>
      </c>
    </row>
    <row r="282" spans="2:4" x14ac:dyDescent="0.4">
      <c r="B282" s="370" t="s">
        <v>54</v>
      </c>
      <c r="C282" s="371"/>
      <c r="D282" s="354">
        <f t="shared" si="2"/>
        <v>0</v>
      </c>
    </row>
    <row r="283" spans="2:4" x14ac:dyDescent="0.4">
      <c r="B283" s="370" t="s">
        <v>55</v>
      </c>
      <c r="C283" s="371"/>
      <c r="D283" s="354">
        <f t="shared" si="2"/>
        <v>0</v>
      </c>
    </row>
    <row r="284" spans="2:4" x14ac:dyDescent="0.4">
      <c r="B284" s="373" t="s">
        <v>171</v>
      </c>
      <c r="C284" s="239"/>
    </row>
    <row r="285" spans="2:4" x14ac:dyDescent="0.4">
      <c r="B285" s="370" t="s">
        <v>52</v>
      </c>
      <c r="C285" s="371"/>
      <c r="D285" s="354">
        <f>+D280+D278</f>
        <v>0</v>
      </c>
    </row>
    <row r="286" spans="2:4" x14ac:dyDescent="0.4">
      <c r="B286" s="370" t="s">
        <v>53</v>
      </c>
      <c r="C286" s="371"/>
      <c r="D286" s="354">
        <f t="shared" ref="D286:D288" si="3">+D281+D279</f>
        <v>0</v>
      </c>
    </row>
    <row r="287" spans="2:4" x14ac:dyDescent="0.4">
      <c r="B287" s="370" t="s">
        <v>54</v>
      </c>
      <c r="C287" s="371"/>
      <c r="D287" s="354">
        <f t="shared" si="3"/>
        <v>0</v>
      </c>
    </row>
    <row r="288" spans="2:4" x14ac:dyDescent="0.4">
      <c r="B288" s="370" t="s">
        <v>55</v>
      </c>
      <c r="C288" s="371"/>
      <c r="D288" s="354">
        <f t="shared" si="3"/>
        <v>0</v>
      </c>
    </row>
    <row r="290" spans="2:8" x14ac:dyDescent="0.4">
      <c r="B290" s="455" t="s">
        <v>83</v>
      </c>
      <c r="C290" s="456"/>
      <c r="D290" s="457"/>
      <c r="E290" s="194">
        <f>+SUM(D280:D283)</f>
        <v>0</v>
      </c>
    </row>
    <row r="291" spans="2:8" ht="54" x14ac:dyDescent="0.4">
      <c r="B291" s="193" t="s">
        <v>84</v>
      </c>
      <c r="C291" s="458" t="s">
        <v>85</v>
      </c>
      <c r="D291" s="459"/>
      <c r="E291" s="195" t="s">
        <v>86</v>
      </c>
    </row>
    <row r="292" spans="2:8" x14ac:dyDescent="0.4">
      <c r="B292" s="548" t="s">
        <v>87</v>
      </c>
      <c r="C292" s="196" t="str">
        <f>+'critères bonus'!C25</f>
        <v>FEDER sans études avec infrastructure : la note hors bonification est inférieure ou égale à  21 sur 84 max</v>
      </c>
      <c r="D292" s="197"/>
      <c r="E292" s="198"/>
    </row>
    <row r="293" spans="2:8" x14ac:dyDescent="0.4">
      <c r="B293" s="549"/>
      <c r="C293" s="199" t="str">
        <f>+'critères bonus'!C26</f>
        <v>FEDER sans études sans infrastructure : la note hors bonification est inférieure ou égale à 20 sur 80 max</v>
      </c>
      <c r="D293" s="200"/>
      <c r="E293" s="201"/>
    </row>
    <row r="294" spans="2:8" x14ac:dyDescent="0.4">
      <c r="B294" s="549"/>
      <c r="C294" s="199" t="str">
        <f>+'critères bonus'!C27</f>
        <v>FEDER avec études sans infrastructure : la note hors bonification est inférieure ou égale à 25 sur 100 max</v>
      </c>
      <c r="D294" s="200"/>
      <c r="E294" s="201"/>
    </row>
    <row r="295" spans="2:8" x14ac:dyDescent="0.4">
      <c r="B295" s="550"/>
      <c r="C295" s="199" t="str">
        <f>+'critères bonus'!C28</f>
        <v>FEDER avec études avec infrastructures : la note hors bonification est inférieure ou égale à 26 sur 104 max</v>
      </c>
      <c r="D295" s="200"/>
      <c r="E295" s="201"/>
    </row>
    <row r="296" spans="2:8" x14ac:dyDescent="0.4">
      <c r="B296" s="548" t="s">
        <v>92</v>
      </c>
      <c r="C296" s="199" t="str">
        <f>+'critères bonus'!C29</f>
        <v>FEDER sans études avec infrastructure : la note hors bonification est comprise entre 22 et 42 sur 84 max</v>
      </c>
      <c r="D296" s="200"/>
      <c r="E296" s="201"/>
    </row>
    <row r="297" spans="2:8" x14ac:dyDescent="0.4">
      <c r="B297" s="549"/>
      <c r="C297" s="199" t="str">
        <f>+'critères bonus'!C30</f>
        <v>FEDER sans études sans infrastructure : la note hors bonification est comprise entre 21 et 40 sur 80 max</v>
      </c>
      <c r="D297" s="200"/>
      <c r="E297" s="201"/>
    </row>
    <row r="298" spans="2:8" x14ac:dyDescent="0.4">
      <c r="B298" s="549"/>
      <c r="C298" s="199" t="str">
        <f>+'critères bonus'!C31</f>
        <v>FEDER avec études sans infrastructure : la note hors bonification  est comprise entre 26 et 50 sur 100 max</v>
      </c>
      <c r="D298" s="200"/>
      <c r="E298" s="201"/>
    </row>
    <row r="299" spans="2:8" x14ac:dyDescent="0.4">
      <c r="B299" s="550"/>
      <c r="C299" s="199" t="str">
        <f>+'critères bonus'!C32</f>
        <v>FEDER avec études avec infrastructures : la note hors bonification  est comprise entre 27 et 52 sur 104 max</v>
      </c>
      <c r="D299" s="200"/>
      <c r="E299" s="201"/>
    </row>
    <row r="300" spans="2:8" x14ac:dyDescent="0.4">
      <c r="B300" s="551" t="s">
        <v>97</v>
      </c>
      <c r="C300" s="196" t="str">
        <f>+'critères bonus'!C33</f>
        <v>FEDER sans études avec infrastructure : la note hors bonification est supérieure ou égale à 43 sur 84 max</v>
      </c>
      <c r="D300" s="197"/>
      <c r="E300" s="202"/>
    </row>
    <row r="301" spans="2:8" x14ac:dyDescent="0.4">
      <c r="B301" s="552"/>
      <c r="C301" s="199" t="str">
        <f>+'critères bonus'!C34</f>
        <v>FEDER sans études sans infrastructure : la note hors bonification est supérieure ou égale à 41 sur 80 max</v>
      </c>
      <c r="D301" s="200"/>
      <c r="E301" s="129"/>
    </row>
    <row r="302" spans="2:8" x14ac:dyDescent="0.4">
      <c r="B302" s="552"/>
      <c r="C302" s="199" t="str">
        <f>+'critères bonus'!C35</f>
        <v>FEDER avec études sans infrastructure : la note hors bonification est supérieure ou égale à 51 sur 100 max</v>
      </c>
      <c r="D302" s="200"/>
      <c r="E302" s="129"/>
    </row>
    <row r="303" spans="2:8" x14ac:dyDescent="0.4">
      <c r="B303" s="553"/>
      <c r="C303" s="199" t="str">
        <f>+'critères bonus'!C36</f>
        <v>FEDER avec études avec infrastructures : la note hors bonification est supérieure ou égale à 53 sur 104 max</v>
      </c>
      <c r="D303" s="200"/>
      <c r="E303" s="129"/>
    </row>
    <row r="304" spans="2:8" x14ac:dyDescent="0.4">
      <c r="B304" s="203"/>
      <c r="H304" s="135"/>
    </row>
    <row r="305" spans="2:8" x14ac:dyDescent="0.4">
      <c r="B305" s="203"/>
      <c r="C305" s="204"/>
      <c r="D305" s="136"/>
      <c r="E305" s="136"/>
      <c r="F305" s="136"/>
    </row>
    <row r="306" spans="2:8" x14ac:dyDescent="0.4">
      <c r="B306" s="544" t="s">
        <v>102</v>
      </c>
      <c r="C306" s="547"/>
      <c r="D306" s="547"/>
      <c r="E306" s="547"/>
      <c r="F306" s="547"/>
      <c r="G306" s="547"/>
      <c r="H306" s="547"/>
    </row>
    <row r="307" spans="2:8" x14ac:dyDescent="0.4">
      <c r="B307" s="545"/>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6"/>
      <c r="C310" s="547"/>
      <c r="D310" s="547"/>
      <c r="E310" s="547"/>
      <c r="F310" s="547"/>
      <c r="G310" s="547"/>
      <c r="H310" s="547"/>
    </row>
    <row r="311" spans="2:8" x14ac:dyDescent="0.4">
      <c r="C311" s="204"/>
      <c r="D311" s="136"/>
      <c r="E311" s="136"/>
      <c r="F311" s="136"/>
    </row>
    <row r="312" spans="2:8" x14ac:dyDescent="0.4">
      <c r="C312" s="204"/>
      <c r="D312" s="136"/>
      <c r="E312" s="136"/>
      <c r="F312" s="136"/>
    </row>
    <row r="313" spans="2:8" x14ac:dyDescent="0.4">
      <c r="B313" s="205" t="s">
        <v>103</v>
      </c>
      <c r="C313" s="542"/>
      <c r="D313" s="542"/>
      <c r="E313" s="542"/>
      <c r="F313" s="542"/>
      <c r="G313" s="542"/>
      <c r="H313" s="542"/>
    </row>
    <row r="314" spans="2:8" x14ac:dyDescent="0.4">
      <c r="B314" s="205" t="s">
        <v>104</v>
      </c>
      <c r="C314" s="542"/>
      <c r="D314" s="542"/>
      <c r="E314" s="542"/>
      <c r="F314" s="542"/>
      <c r="G314" s="542"/>
      <c r="H314" s="542"/>
    </row>
    <row r="315" spans="2:8" x14ac:dyDescent="0.4">
      <c r="B315" s="205" t="s">
        <v>105</v>
      </c>
      <c r="C315" s="542"/>
      <c r="D315" s="542"/>
      <c r="E315" s="542"/>
      <c r="F315" s="542"/>
      <c r="G315" s="542"/>
      <c r="H315" s="542"/>
    </row>
    <row r="316" spans="2:8" x14ac:dyDescent="0.4">
      <c r="B316" s="205" t="s">
        <v>106</v>
      </c>
      <c r="C316" s="542"/>
      <c r="D316" s="542"/>
      <c r="E316" s="542"/>
      <c r="F316" s="542"/>
      <c r="G316" s="542"/>
      <c r="H316" s="542"/>
    </row>
    <row r="317" spans="2:8" x14ac:dyDescent="0.4">
      <c r="B317" s="205" t="s">
        <v>107</v>
      </c>
      <c r="C317" s="542"/>
      <c r="D317" s="542"/>
      <c r="E317" s="542"/>
      <c r="F317" s="542"/>
      <c r="G317" s="542"/>
      <c r="H317" s="542"/>
    </row>
    <row r="318" spans="2:8" x14ac:dyDescent="0.4">
      <c r="B318" s="205" t="s">
        <v>108</v>
      </c>
      <c r="C318" s="542"/>
      <c r="D318" s="542"/>
      <c r="E318" s="542"/>
      <c r="F318" s="542"/>
      <c r="G318" s="542"/>
      <c r="H318" s="542"/>
    </row>
    <row r="319" spans="2:8" x14ac:dyDescent="0.4">
      <c r="B319" s="206" t="s">
        <v>109</v>
      </c>
      <c r="C319" s="543" t="s">
        <v>110</v>
      </c>
      <c r="D319" s="543"/>
      <c r="E319" s="543"/>
      <c r="F319" s="543"/>
      <c r="G319" s="543"/>
      <c r="H319" s="543"/>
    </row>
    <row r="320" spans="2:8" x14ac:dyDescent="0.4">
      <c r="B320" s="205" t="s">
        <v>111</v>
      </c>
      <c r="C320" s="542"/>
      <c r="D320" s="542"/>
      <c r="E320" s="542"/>
      <c r="F320" s="542"/>
      <c r="G320" s="542"/>
      <c r="H320" s="542"/>
    </row>
  </sheetData>
  <mergeCells count="94">
    <mergeCell ref="B276:C276"/>
    <mergeCell ref="C43:H43"/>
    <mergeCell ref="C44:H44"/>
    <mergeCell ref="C78:C79"/>
    <mergeCell ref="D78:D79"/>
    <mergeCell ref="E78:E79"/>
    <mergeCell ref="F78:F79"/>
    <mergeCell ref="G78:G79"/>
    <mergeCell ref="H78:H79"/>
    <mergeCell ref="B178:B179"/>
    <mergeCell ref="E178:G178"/>
    <mergeCell ref="E179:G179"/>
    <mergeCell ref="D50:H50"/>
    <mergeCell ref="E177:G177"/>
    <mergeCell ref="B81:B82"/>
    <mergeCell ref="B83:B85"/>
    <mergeCell ref="C39:H39"/>
    <mergeCell ref="C40:H40"/>
    <mergeCell ref="B41:B42"/>
    <mergeCell ref="C41:H41"/>
    <mergeCell ref="C42:H42"/>
    <mergeCell ref="C34:H34"/>
    <mergeCell ref="C35:H35"/>
    <mergeCell ref="C36:H36"/>
    <mergeCell ref="C37:H37"/>
    <mergeCell ref="C38:H38"/>
    <mergeCell ref="C30:H30"/>
    <mergeCell ref="C31:H31"/>
    <mergeCell ref="C32:H32"/>
    <mergeCell ref="C33:H33"/>
    <mergeCell ref="C25:H25"/>
    <mergeCell ref="C26:H26"/>
    <mergeCell ref="C27:H27"/>
    <mergeCell ref="C28:H28"/>
    <mergeCell ref="C29:H29"/>
    <mergeCell ref="B87:B88"/>
    <mergeCell ref="E150:G150"/>
    <mergeCell ref="B151:B155"/>
    <mergeCell ref="E151:G151"/>
    <mergeCell ref="E152:G152"/>
    <mergeCell ref="E153:G153"/>
    <mergeCell ref="E154:G154"/>
    <mergeCell ref="E155:G155"/>
    <mergeCell ref="B90:B95"/>
    <mergeCell ref="B11:H11"/>
    <mergeCell ref="A13:H14"/>
    <mergeCell ref="B99:B105"/>
    <mergeCell ref="A7:B7"/>
    <mergeCell ref="C7:H7"/>
    <mergeCell ref="A8:B8"/>
    <mergeCell ref="C8:H8"/>
    <mergeCell ref="A9:B9"/>
    <mergeCell ref="C9:H9"/>
    <mergeCell ref="D48:H48"/>
    <mergeCell ref="D49:H49"/>
    <mergeCell ref="B48:C50"/>
    <mergeCell ref="B22:B40"/>
    <mergeCell ref="C22:H22"/>
    <mergeCell ref="C23:H23"/>
    <mergeCell ref="C24:H24"/>
    <mergeCell ref="A6:B6"/>
    <mergeCell ref="C6:H6"/>
    <mergeCell ref="A2:H2"/>
    <mergeCell ref="A4:B4"/>
    <mergeCell ref="C4:H4"/>
    <mergeCell ref="A5:B5"/>
    <mergeCell ref="C5:H5"/>
    <mergeCell ref="E158:G158"/>
    <mergeCell ref="B159:B163"/>
    <mergeCell ref="E159:G159"/>
    <mergeCell ref="E160:G160"/>
    <mergeCell ref="E161:G161"/>
    <mergeCell ref="E162:G162"/>
    <mergeCell ref="E163:G163"/>
    <mergeCell ref="E165:G165"/>
    <mergeCell ref="B166:B170"/>
    <mergeCell ref="E168:G168"/>
    <mergeCell ref="E169:G169"/>
    <mergeCell ref="E170:G170"/>
    <mergeCell ref="B290:D290"/>
    <mergeCell ref="C291:D291"/>
    <mergeCell ref="B292:B295"/>
    <mergeCell ref="B296:B299"/>
    <mergeCell ref="B300:B303"/>
    <mergeCell ref="B306:B310"/>
    <mergeCell ref="C306:H310"/>
    <mergeCell ref="C313:H313"/>
    <mergeCell ref="C314:H314"/>
    <mergeCell ref="C315:H315"/>
    <mergeCell ref="C316:H316"/>
    <mergeCell ref="C317:H317"/>
    <mergeCell ref="C318:H318"/>
    <mergeCell ref="C319:H319"/>
    <mergeCell ref="C320:H3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4579-5E3A-4FC2-911D-7E79696202EC}">
  <sheetPr>
    <tabColor rgb="FFFFFF00"/>
  </sheetPr>
  <dimension ref="A1:P321"/>
  <sheetViews>
    <sheetView showGridLines="0" topLeftCell="A53" zoomScale="55" zoomScaleNormal="55" workbookViewId="0">
      <selection activeCell="D55" sqref="D55:H55"/>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17.54296875" style="115" customWidth="1"/>
    <col min="5" max="5" width="18.1796875" style="115" customWidth="1"/>
    <col min="6" max="6" width="14.7265625" style="115" customWidth="1"/>
    <col min="7" max="7" width="15.7265625" style="115" customWidth="1"/>
    <col min="8" max="8" width="27.54296875" style="115" customWidth="1"/>
    <col min="9" max="9" width="38.7265625" style="115" customWidth="1"/>
    <col min="10" max="11" width="11.453125" style="115"/>
    <col min="12" max="12" width="40.54296875" style="115" customWidth="1"/>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20.5" x14ac:dyDescent="0.4">
      <c r="A6" s="482" t="s">
        <v>115</v>
      </c>
      <c r="B6" s="483"/>
      <c r="C6" s="484" t="s">
        <v>116</v>
      </c>
      <c r="D6" s="484"/>
      <c r="E6" s="484"/>
      <c r="F6" s="484"/>
      <c r="G6" s="484"/>
      <c r="H6" s="484"/>
    </row>
    <row r="7" spans="1:8" ht="20.5" x14ac:dyDescent="0.4">
      <c r="A7" s="482" t="s">
        <v>186</v>
      </c>
      <c r="B7" s="483"/>
      <c r="C7" s="484" t="s">
        <v>187</v>
      </c>
      <c r="D7" s="484"/>
      <c r="E7" s="484"/>
      <c r="F7" s="484"/>
      <c r="G7" s="484"/>
      <c r="H7" s="484"/>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ht="20.5" x14ac:dyDescent="0.45">
      <c r="A10" s="133"/>
      <c r="B10" s="207"/>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ht="23" x14ac:dyDescent="0.5">
      <c r="B18" s="247" t="s">
        <v>188</v>
      </c>
      <c r="C18" s="116"/>
      <c r="D18" s="117"/>
      <c r="E18" s="117"/>
      <c r="F18" s="117"/>
      <c r="G18" s="118"/>
      <c r="H18" s="118"/>
    </row>
    <row r="19" spans="2:8" ht="23" x14ac:dyDescent="0.5">
      <c r="B19" s="247"/>
      <c r="C19" s="116"/>
      <c r="D19" s="117"/>
      <c r="E19" s="117"/>
      <c r="F19" s="117"/>
      <c r="G19" s="118"/>
      <c r="H19" s="118"/>
    </row>
    <row r="20" spans="2:8" ht="23" x14ac:dyDescent="0.5">
      <c r="B20" s="249" t="s">
        <v>124</v>
      </c>
    </row>
    <row r="21" spans="2:8" ht="23" x14ac:dyDescent="0.5">
      <c r="B21" s="249"/>
    </row>
    <row r="22" spans="2:8" ht="53.25" customHeight="1" x14ac:dyDescent="0.4">
      <c r="B22" s="512"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69" customHeight="1" x14ac:dyDescent="0.4">
      <c r="B23" s="513"/>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45.75" customHeight="1" x14ac:dyDescent="0.4">
      <c r="B24" s="513"/>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57.75" customHeight="1" x14ac:dyDescent="0.4">
      <c r="B25" s="513"/>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40.5" customHeight="1" x14ac:dyDescent="0.4">
      <c r="B26" s="513"/>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38.25" customHeight="1" x14ac:dyDescent="0.4">
      <c r="B27" s="513"/>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84.75" customHeight="1" x14ac:dyDescent="0.4">
      <c r="B28" s="513"/>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63.75" customHeight="1" x14ac:dyDescent="0.4">
      <c r="B29" s="513"/>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36" customHeight="1" x14ac:dyDescent="0.4">
      <c r="B30" s="513"/>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48" customHeight="1" x14ac:dyDescent="0.4">
      <c r="B31" s="513"/>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13"/>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16" ht="105.75" customHeight="1" x14ac:dyDescent="0.4">
      <c r="B33" s="513"/>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16" ht="64.5" customHeight="1" x14ac:dyDescent="0.4">
      <c r="B34" s="513"/>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16" ht="84.75" customHeight="1" x14ac:dyDescent="0.4">
      <c r="B35" s="513"/>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16" ht="57" customHeight="1" x14ac:dyDescent="0.4">
      <c r="B36" s="513"/>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16" x14ac:dyDescent="0.4">
      <c r="B37" s="513"/>
      <c r="C37" s="576" t="str">
        <f>+'Critères d''éligibilité socle'!C20</f>
        <v>L'opération respecte le principe d'éligibilité géographique conformément aux articles 63 et suivants du règlement (UE) n°2021/1060.</v>
      </c>
      <c r="D37" s="577"/>
      <c r="E37" s="577"/>
      <c r="F37" s="577"/>
      <c r="G37" s="577"/>
      <c r="H37" s="578"/>
    </row>
    <row r="38" spans="2:16" ht="123" customHeight="1" x14ac:dyDescent="0.4">
      <c r="B38" s="513"/>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16" ht="108" customHeight="1" x14ac:dyDescent="0.4">
      <c r="B39" s="513"/>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16" ht="45.75" customHeight="1" x14ac:dyDescent="0.4">
      <c r="B40" s="513"/>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16" ht="22.5" customHeight="1" x14ac:dyDescent="0.4">
      <c r="B41" s="513" t="s">
        <v>21</v>
      </c>
      <c r="C41" s="576" t="str">
        <f>+'Critères d''éligibilité socle'!C24</f>
        <v>L'opération est conforme aux champs d'intervention du FEDER définis à l'article 5 du règlement (UE) n°2021/1058.</v>
      </c>
      <c r="D41" s="577"/>
      <c r="E41" s="577"/>
      <c r="F41" s="577"/>
      <c r="G41" s="577"/>
      <c r="H41" s="578"/>
    </row>
    <row r="42" spans="2:16" x14ac:dyDescent="0.4">
      <c r="B42" s="513"/>
      <c r="C42" s="576" t="str">
        <f>+'Critères d''éligibilité socle'!C25</f>
        <v>L'opération est conforme aux exclusions du champs d'intervention du FEDER définies à l'article 7 du règlement (UE) n°2021/1058.</v>
      </c>
      <c r="D42" s="577"/>
      <c r="E42" s="577"/>
      <c r="F42" s="577"/>
      <c r="G42" s="577"/>
      <c r="H42" s="578"/>
    </row>
    <row r="43" spans="2:16" ht="41" x14ac:dyDescent="0.4">
      <c r="B43" s="250" t="s">
        <v>24</v>
      </c>
      <c r="C43" s="576" t="str">
        <f>+'Critères d''éligibilité socle'!C26</f>
        <v xml:space="preserve">L'opération est conforme aux champs d'intervention du FSE+ définis aux articles 16 et 22 du règlement (UE) n°2021/1057 </v>
      </c>
      <c r="D43" s="577"/>
      <c r="E43" s="577"/>
      <c r="F43" s="577"/>
      <c r="G43" s="577"/>
      <c r="H43" s="578"/>
    </row>
    <row r="44" spans="2:16" ht="41" x14ac:dyDescent="0.4">
      <c r="B44" s="251"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16" ht="20.5" x14ac:dyDescent="0.4">
      <c r="B45" s="289"/>
      <c r="C45" s="221"/>
    </row>
    <row r="46" spans="2:16" ht="23" x14ac:dyDescent="0.5">
      <c r="B46" s="249" t="s">
        <v>125</v>
      </c>
    </row>
    <row r="47" spans="2:16" ht="23" x14ac:dyDescent="0.5">
      <c r="B47" s="249"/>
    </row>
    <row r="48" spans="2:16" ht="63" customHeight="1" x14ac:dyDescent="0.4">
      <c r="B48" s="603" t="s">
        <v>186</v>
      </c>
      <c r="C48" s="606" t="s">
        <v>189</v>
      </c>
      <c r="D48" s="599" t="s">
        <v>131</v>
      </c>
      <c r="E48" s="599"/>
      <c r="F48" s="599"/>
      <c r="G48" s="599"/>
      <c r="H48" s="600"/>
      <c r="M48" s="236"/>
      <c r="N48" s="222"/>
      <c r="O48" s="222"/>
      <c r="P48" s="222"/>
    </row>
    <row r="49" spans="2:16" ht="55.5" customHeight="1" x14ac:dyDescent="0.4">
      <c r="B49" s="604"/>
      <c r="C49" s="607"/>
      <c r="D49" s="609" t="s">
        <v>190</v>
      </c>
      <c r="E49" s="610"/>
      <c r="F49" s="610"/>
      <c r="G49" s="610"/>
      <c r="H49" s="611"/>
      <c r="M49" s="236"/>
      <c r="N49" s="222"/>
      <c r="O49" s="222"/>
      <c r="P49" s="222"/>
    </row>
    <row r="50" spans="2:16" ht="101.25" customHeight="1" x14ac:dyDescent="0.4">
      <c r="B50" s="604"/>
      <c r="C50" s="608"/>
      <c r="D50" s="601" t="s">
        <v>191</v>
      </c>
      <c r="E50" s="601"/>
      <c r="F50" s="601"/>
      <c r="G50" s="601"/>
      <c r="H50" s="602"/>
      <c r="M50" s="236"/>
      <c r="N50" s="222"/>
      <c r="O50" s="222"/>
      <c r="P50" s="222"/>
    </row>
    <row r="51" spans="2:16" ht="34.5" customHeight="1" x14ac:dyDescent="0.4">
      <c r="B51" s="604"/>
      <c r="C51" s="288" t="s">
        <v>192</v>
      </c>
      <c r="D51" s="599" t="s">
        <v>193</v>
      </c>
      <c r="E51" s="599"/>
      <c r="F51" s="599"/>
      <c r="G51" s="599"/>
      <c r="H51" s="600"/>
      <c r="M51" s="236"/>
      <c r="N51" s="222"/>
      <c r="O51" s="222"/>
      <c r="P51" s="222"/>
    </row>
    <row r="52" spans="2:16" ht="96.75" customHeight="1" x14ac:dyDescent="0.4">
      <c r="B52" s="604"/>
      <c r="C52" s="615" t="s">
        <v>194</v>
      </c>
      <c r="D52" s="599" t="s">
        <v>195</v>
      </c>
      <c r="E52" s="599"/>
      <c r="F52" s="599"/>
      <c r="G52" s="599"/>
      <c r="H52" s="600"/>
      <c r="M52" s="236"/>
      <c r="N52" s="222"/>
      <c r="O52" s="222"/>
      <c r="P52" s="222"/>
    </row>
    <row r="53" spans="2:16" x14ac:dyDescent="0.4">
      <c r="B53" s="604"/>
      <c r="C53" s="616"/>
      <c r="D53" s="598" t="s">
        <v>196</v>
      </c>
      <c r="E53" s="500"/>
      <c r="F53" s="500"/>
      <c r="G53" s="500"/>
      <c r="H53" s="501"/>
      <c r="M53" s="236"/>
      <c r="N53" s="222"/>
      <c r="O53" s="222"/>
      <c r="P53" s="222"/>
    </row>
    <row r="54" spans="2:16" ht="42.75" customHeight="1" x14ac:dyDescent="0.4">
      <c r="B54" s="604"/>
      <c r="C54" s="616"/>
      <c r="D54" s="598" t="s">
        <v>197</v>
      </c>
      <c r="E54" s="500"/>
      <c r="F54" s="500"/>
      <c r="G54" s="500"/>
      <c r="H54" s="501"/>
      <c r="I54" s="238"/>
      <c r="J54" s="234"/>
      <c r="K54" s="234"/>
      <c r="M54" s="236"/>
      <c r="N54" s="222"/>
      <c r="O54" s="222"/>
      <c r="P54" s="222"/>
    </row>
    <row r="55" spans="2:16" ht="42.75" customHeight="1" x14ac:dyDescent="0.4">
      <c r="B55" s="604"/>
      <c r="C55" s="616"/>
      <c r="D55" s="598" t="s">
        <v>198</v>
      </c>
      <c r="E55" s="500"/>
      <c r="F55" s="500"/>
      <c r="G55" s="500"/>
      <c r="H55" s="501"/>
      <c r="I55" s="238"/>
      <c r="J55" s="234"/>
      <c r="K55" s="234"/>
      <c r="M55" s="236"/>
      <c r="N55" s="222"/>
      <c r="O55" s="222"/>
      <c r="P55" s="222"/>
    </row>
    <row r="56" spans="2:16" ht="75" customHeight="1" x14ac:dyDescent="0.4">
      <c r="B56" s="604"/>
      <c r="C56" s="616"/>
      <c r="D56" s="598" t="s">
        <v>199</v>
      </c>
      <c r="E56" s="500"/>
      <c r="F56" s="500"/>
      <c r="G56" s="500"/>
      <c r="H56" s="501"/>
      <c r="I56" s="238"/>
      <c r="J56" s="234"/>
      <c r="K56" s="234"/>
      <c r="M56" s="236"/>
      <c r="N56" s="222"/>
      <c r="O56" s="222"/>
      <c r="P56" s="222"/>
    </row>
    <row r="57" spans="2:16" ht="42.75" customHeight="1" x14ac:dyDescent="0.4">
      <c r="B57" s="604"/>
      <c r="C57" s="616"/>
      <c r="D57" s="598" t="s">
        <v>200</v>
      </c>
      <c r="E57" s="500"/>
      <c r="F57" s="500"/>
      <c r="G57" s="500"/>
      <c r="H57" s="501"/>
      <c r="I57" s="238"/>
      <c r="J57" s="234"/>
      <c r="K57" s="234"/>
      <c r="M57" s="236"/>
      <c r="N57" s="222"/>
      <c r="O57" s="222"/>
      <c r="P57" s="222"/>
    </row>
    <row r="58" spans="2:16" ht="78.75" customHeight="1" x14ac:dyDescent="0.4">
      <c r="B58" s="604"/>
      <c r="C58" s="616"/>
      <c r="D58" s="620" t="s">
        <v>201</v>
      </c>
      <c r="E58" s="621"/>
      <c r="F58" s="621"/>
      <c r="G58" s="621"/>
      <c r="H58" s="622"/>
      <c r="I58" s="238"/>
      <c r="J58" s="234"/>
      <c r="K58" s="234"/>
      <c r="M58" s="236"/>
      <c r="N58" s="222"/>
      <c r="O58" s="222"/>
      <c r="P58" s="222"/>
    </row>
    <row r="59" spans="2:16" ht="71.25" customHeight="1" x14ac:dyDescent="0.4">
      <c r="B59" s="604"/>
      <c r="C59" s="616"/>
      <c r="D59" s="617" t="s">
        <v>202</v>
      </c>
      <c r="E59" s="618"/>
      <c r="F59" s="618"/>
      <c r="G59" s="618"/>
      <c r="H59" s="619"/>
      <c r="I59" s="234"/>
      <c r="J59" s="234"/>
      <c r="K59" s="234"/>
      <c r="M59" s="236"/>
      <c r="N59" s="222"/>
      <c r="O59" s="222"/>
      <c r="P59" s="222"/>
    </row>
    <row r="60" spans="2:16" x14ac:dyDescent="0.4">
      <c r="B60" s="604"/>
      <c r="C60" s="606" t="s">
        <v>203</v>
      </c>
      <c r="D60" s="623" t="s">
        <v>204</v>
      </c>
      <c r="E60" s="624"/>
      <c r="F60" s="624"/>
      <c r="G60" s="624"/>
      <c r="H60" s="625"/>
      <c r="M60" s="236"/>
      <c r="N60" s="222"/>
      <c r="O60" s="222"/>
      <c r="P60" s="222"/>
    </row>
    <row r="61" spans="2:16" ht="37.15" customHeight="1" x14ac:dyDescent="0.4">
      <c r="B61" s="605"/>
      <c r="C61" s="608"/>
      <c r="D61" s="626" t="s">
        <v>205</v>
      </c>
      <c r="E61" s="601"/>
      <c r="F61" s="601"/>
      <c r="G61" s="601"/>
      <c r="H61" s="602"/>
      <c r="M61" s="236"/>
      <c r="N61" s="222"/>
      <c r="O61" s="222"/>
      <c r="P61" s="222"/>
    </row>
    <row r="62" spans="2:16" x14ac:dyDescent="0.4">
      <c r="M62" s="236"/>
      <c r="N62" s="222"/>
      <c r="O62" s="222"/>
      <c r="P62" s="222"/>
    </row>
    <row r="63" spans="2:16" hidden="1" x14ac:dyDescent="0.4">
      <c r="M63" s="236"/>
      <c r="N63" s="222"/>
      <c r="O63" s="222"/>
      <c r="P63" s="222"/>
    </row>
    <row r="64" spans="2:16" hidden="1" x14ac:dyDescent="0.4">
      <c r="M64" s="236"/>
      <c r="N64" s="222"/>
      <c r="O64" s="222"/>
      <c r="P64" s="222"/>
    </row>
    <row r="65" spans="1:16" hidden="1" x14ac:dyDescent="0.4">
      <c r="M65" s="236"/>
      <c r="N65" s="222"/>
      <c r="O65" s="222"/>
      <c r="P65" s="222"/>
    </row>
    <row r="66" spans="1:16" hidden="1" x14ac:dyDescent="0.4">
      <c r="M66" s="236"/>
      <c r="N66" s="222"/>
      <c r="O66" s="222"/>
      <c r="P66" s="222"/>
    </row>
    <row r="67" spans="1:16" hidden="1" x14ac:dyDescent="0.4">
      <c r="M67" s="236"/>
      <c r="N67" s="222"/>
      <c r="O67" s="222"/>
      <c r="P67" s="222"/>
    </row>
    <row r="68" spans="1:16" hidden="1" x14ac:dyDescent="0.4">
      <c r="M68" s="236"/>
      <c r="N68" s="222"/>
      <c r="O68" s="222"/>
      <c r="P68" s="222"/>
    </row>
    <row r="69" spans="1:16" hidden="1" x14ac:dyDescent="0.4">
      <c r="M69" s="236"/>
      <c r="N69" s="222"/>
      <c r="O69" s="222"/>
      <c r="P69" s="222"/>
    </row>
    <row r="70" spans="1:16" hidden="1" x14ac:dyDescent="0.4">
      <c r="M70" s="236"/>
      <c r="N70" s="222"/>
      <c r="O70" s="222"/>
      <c r="P70" s="222"/>
    </row>
    <row r="71" spans="1:16" hidden="1" x14ac:dyDescent="0.4">
      <c r="M71" s="236"/>
      <c r="N71" s="222"/>
      <c r="O71" s="222"/>
      <c r="P71" s="222"/>
    </row>
    <row r="72" spans="1:16" hidden="1" x14ac:dyDescent="0.4">
      <c r="M72" s="236"/>
      <c r="N72" s="222"/>
      <c r="O72" s="222"/>
      <c r="P72" s="222"/>
    </row>
    <row r="73" spans="1:16" hidden="1" x14ac:dyDescent="0.4">
      <c r="M73" s="236"/>
      <c r="N73" s="222"/>
      <c r="O73" s="222"/>
      <c r="P73" s="222"/>
    </row>
    <row r="74" spans="1:16" hidden="1" x14ac:dyDescent="0.4">
      <c r="M74" s="236"/>
      <c r="N74" s="222"/>
      <c r="O74" s="222"/>
      <c r="P74" s="222"/>
    </row>
    <row r="75" spans="1:16" hidden="1" x14ac:dyDescent="0.4">
      <c r="M75" s="236"/>
      <c r="N75" s="222"/>
      <c r="O75" s="222"/>
      <c r="P75" s="222"/>
    </row>
    <row r="76" spans="1:16" ht="42.75" customHeight="1" x14ac:dyDescent="0.5">
      <c r="B76" s="247" t="s">
        <v>133</v>
      </c>
      <c r="C76" s="116"/>
      <c r="E76" s="117"/>
      <c r="F76" s="117"/>
      <c r="G76" s="118"/>
      <c r="H76" s="118"/>
      <c r="M76" s="236"/>
      <c r="N76" s="222"/>
      <c r="O76" s="222"/>
      <c r="P76" s="222"/>
    </row>
    <row r="77" spans="1:16" ht="20.5" x14ac:dyDescent="0.45">
      <c r="B77" s="387" t="s">
        <v>134</v>
      </c>
      <c r="C77" s="116"/>
      <c r="D77" s="219"/>
      <c r="E77" s="117"/>
      <c r="F77" s="117"/>
      <c r="G77" s="118"/>
      <c r="H77" s="118"/>
      <c r="M77" s="221"/>
      <c r="N77" s="222"/>
      <c r="O77" s="222"/>
      <c r="P77" s="222"/>
    </row>
    <row r="78" spans="1:16" x14ac:dyDescent="0.4">
      <c r="A78" s="115" t="s">
        <v>29</v>
      </c>
      <c r="B78" s="119"/>
      <c r="C78" s="432" t="s">
        <v>135</v>
      </c>
      <c r="D78" s="432" t="s">
        <v>31</v>
      </c>
      <c r="E78" s="432" t="s">
        <v>141</v>
      </c>
      <c r="F78" s="432" t="s">
        <v>33</v>
      </c>
      <c r="G78" s="436" t="s">
        <v>34</v>
      </c>
      <c r="H78" s="432" t="s">
        <v>35</v>
      </c>
    </row>
    <row r="79" spans="1:16" ht="39" customHeight="1" x14ac:dyDescent="0.4">
      <c r="B79" s="120"/>
      <c r="C79" s="433"/>
      <c r="D79" s="433"/>
      <c r="E79" s="433"/>
      <c r="F79" s="433"/>
      <c r="G79" s="437"/>
      <c r="H79" s="433"/>
    </row>
    <row r="80" spans="1:16"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row>
    <row r="81" spans="2:16"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row>
    <row r="82" spans="2:16" ht="72"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row>
    <row r="83" spans="2:16" ht="36"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row>
    <row r="84" spans="2:16"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c r="J84" s="236"/>
    </row>
    <row r="85" spans="2:16" ht="54"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236"/>
    </row>
    <row r="86" spans="2:16" ht="123"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6" ht="36"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6" ht="36"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6" x14ac:dyDescent="0.4">
      <c r="C89" s="124"/>
      <c r="D89" s="125"/>
      <c r="E89" s="125"/>
      <c r="F89" s="125"/>
      <c r="G89" s="125"/>
      <c r="H89" s="125"/>
      <c r="J89" s="135"/>
    </row>
    <row r="90" spans="2:16"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6"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6" x14ac:dyDescent="0.4">
      <c r="B92" s="531"/>
      <c r="C92" s="265" t="str">
        <f>+'critères transversaux'!C18</f>
        <v>Sous-total FEDER avec études sans infrastructure</v>
      </c>
      <c r="D92" s="252"/>
      <c r="E92" s="122">
        <f>+SUM(E80:E88)-E86</f>
        <v>25</v>
      </c>
      <c r="F92" s="122">
        <f>+SUM(F80:F88)-F86</f>
        <v>0</v>
      </c>
      <c r="G92" s="128"/>
      <c r="H92" s="128"/>
      <c r="J92" s="135"/>
    </row>
    <row r="93" spans="2:16" x14ac:dyDescent="0.4">
      <c r="B93" s="531"/>
      <c r="C93" s="265" t="str">
        <f>+'critères transversaux'!C19</f>
        <v>Sous total FEDER avec études avec infrastructures</v>
      </c>
      <c r="D93" s="266"/>
      <c r="E93" s="122">
        <f>+SUM(E80:E88)</f>
        <v>26</v>
      </c>
      <c r="F93" s="122">
        <f>+SUM(F80:F88)</f>
        <v>0</v>
      </c>
      <c r="G93" s="129"/>
      <c r="H93" s="129"/>
    </row>
    <row r="94" spans="2:16" x14ac:dyDescent="0.4">
      <c r="B94" s="531"/>
      <c r="C94" s="265" t="str">
        <f>+'critères transversaux'!C20</f>
        <v>Sous-total FSE+ sans études</v>
      </c>
      <c r="D94" s="266"/>
      <c r="E94" s="122">
        <f>+SUM(E80:E85)</f>
        <v>20</v>
      </c>
      <c r="F94" s="122">
        <f>+SUM(F80:F85)</f>
        <v>0</v>
      </c>
      <c r="G94" s="129"/>
      <c r="H94" s="129"/>
    </row>
    <row r="95" spans="2:16" x14ac:dyDescent="0.4">
      <c r="B95" s="435"/>
      <c r="C95" s="265" t="str">
        <f>+'critères transversaux'!C21</f>
        <v>Sous-total FSE+ avec études</v>
      </c>
      <c r="D95" s="266"/>
      <c r="E95" s="122">
        <f>+SUM(E80:E85)+E87+E88</f>
        <v>25</v>
      </c>
      <c r="F95" s="122">
        <f>+SUM(F80:F85)+F87+F88</f>
        <v>0</v>
      </c>
      <c r="G95" s="129"/>
      <c r="H95" s="129"/>
    </row>
    <row r="96" spans="2:16" ht="23" x14ac:dyDescent="0.5">
      <c r="B96" s="247" t="s">
        <v>137</v>
      </c>
      <c r="C96" s="224"/>
      <c r="D96" s="219"/>
      <c r="M96" s="236"/>
      <c r="N96" s="222"/>
      <c r="O96" s="222"/>
      <c r="P96" s="222"/>
    </row>
    <row r="97" spans="2:16" x14ac:dyDescent="0.4">
      <c r="M97" s="236"/>
      <c r="N97" s="222"/>
      <c r="O97" s="222"/>
      <c r="P97" s="222"/>
    </row>
    <row r="98" spans="2:16" x14ac:dyDescent="0.4">
      <c r="B98" s="225" t="s">
        <v>206</v>
      </c>
    </row>
    <row r="99" spans="2:16" ht="36" x14ac:dyDescent="0.4">
      <c r="B99" s="561" t="s">
        <v>186</v>
      </c>
      <c r="C99" s="226" t="s">
        <v>140</v>
      </c>
      <c r="D99" s="226" t="s">
        <v>31</v>
      </c>
      <c r="E99" s="227" t="s">
        <v>141</v>
      </c>
      <c r="F99" s="226" t="s">
        <v>142</v>
      </c>
      <c r="G99" s="227" t="s">
        <v>71</v>
      </c>
      <c r="H99" s="228" t="s">
        <v>35</v>
      </c>
      <c r="M99" s="236"/>
      <c r="N99" s="222"/>
      <c r="O99" s="222"/>
      <c r="P99" s="222"/>
    </row>
    <row r="100" spans="2:16" ht="33" customHeight="1" x14ac:dyDescent="0.4">
      <c r="B100" s="562"/>
      <c r="C100" s="252" t="s">
        <v>207</v>
      </c>
      <c r="D100" s="253"/>
      <c r="E100" s="291">
        <v>4</v>
      </c>
      <c r="F100" s="254">
        <f>+E100*D100</f>
        <v>0</v>
      </c>
      <c r="G100" s="255"/>
      <c r="H100" s="256"/>
      <c r="M100" s="236"/>
      <c r="N100" s="222"/>
      <c r="O100" s="222"/>
      <c r="P100" s="222"/>
    </row>
    <row r="101" spans="2:16" ht="18.5" thickBot="1" x14ac:dyDescent="0.45">
      <c r="B101" s="564"/>
      <c r="C101" s="257" t="s">
        <v>78</v>
      </c>
      <c r="D101" s="257"/>
      <c r="E101" s="257"/>
      <c r="F101" s="259">
        <f>SUM(F100:F100)</f>
        <v>0</v>
      </c>
      <c r="G101" s="257"/>
      <c r="H101" s="260"/>
      <c r="M101" s="221"/>
      <c r="N101" s="222"/>
      <c r="O101" s="222"/>
      <c r="P101" s="222"/>
    </row>
    <row r="103" spans="2:16" x14ac:dyDescent="0.4">
      <c r="M103" s="221"/>
      <c r="N103" s="222"/>
      <c r="O103" s="222"/>
      <c r="P103" s="222"/>
    </row>
    <row r="104" spans="2:16" x14ac:dyDescent="0.4">
      <c r="B104" s="225" t="s">
        <v>208</v>
      </c>
    </row>
    <row r="105" spans="2:16" ht="36" x14ac:dyDescent="0.4">
      <c r="B105" s="612" t="s">
        <v>186</v>
      </c>
      <c r="C105" s="226" t="s">
        <v>140</v>
      </c>
      <c r="D105" s="226" t="s">
        <v>31</v>
      </c>
      <c r="E105" s="227" t="s">
        <v>141</v>
      </c>
      <c r="F105" s="226" t="s">
        <v>142</v>
      </c>
      <c r="G105" s="227" t="s">
        <v>71</v>
      </c>
      <c r="H105" s="228" t="s">
        <v>35</v>
      </c>
    </row>
    <row r="106" spans="2:16" ht="36" x14ac:dyDescent="0.4">
      <c r="B106" s="613"/>
      <c r="C106" s="264" t="s">
        <v>207</v>
      </c>
      <c r="D106" s="253"/>
      <c r="E106" s="291">
        <v>4</v>
      </c>
      <c r="F106" s="254">
        <f>D106*E106</f>
        <v>0</v>
      </c>
      <c r="G106" s="255"/>
      <c r="H106" s="256"/>
      <c r="M106" s="236"/>
      <c r="N106" s="222"/>
      <c r="O106" s="222"/>
      <c r="P106" s="222"/>
    </row>
    <row r="107" spans="2:16" x14ac:dyDescent="0.4">
      <c r="B107" s="614"/>
      <c r="C107" s="257" t="s">
        <v>78</v>
      </c>
      <c r="D107" s="257"/>
      <c r="E107" s="258"/>
      <c r="F107" s="259">
        <f>SUM(F106:F106)</f>
        <v>0</v>
      </c>
      <c r="G107" s="257"/>
      <c r="H107" s="260"/>
      <c r="M107" s="236"/>
      <c r="N107" s="222"/>
      <c r="O107" s="222"/>
      <c r="P107" s="222"/>
    </row>
    <row r="108" spans="2:16" x14ac:dyDescent="0.4">
      <c r="M108" s="236"/>
      <c r="N108" s="222"/>
      <c r="O108" s="222"/>
      <c r="P108" s="222"/>
    </row>
    <row r="109" spans="2:16" x14ac:dyDescent="0.4">
      <c r="B109" s="225" t="s">
        <v>209</v>
      </c>
      <c r="C109" s="225"/>
      <c r="M109" s="236"/>
      <c r="N109" s="222"/>
      <c r="O109" s="222"/>
      <c r="P109" s="222"/>
    </row>
    <row r="110" spans="2:16" x14ac:dyDescent="0.4">
      <c r="B110" s="234" t="s">
        <v>210</v>
      </c>
      <c r="C110" s="234"/>
      <c r="M110" s="221"/>
      <c r="N110" s="222"/>
      <c r="O110" s="222"/>
      <c r="P110" s="222"/>
    </row>
    <row r="111" spans="2:16" ht="36" x14ac:dyDescent="0.4">
      <c r="B111" s="561" t="s">
        <v>186</v>
      </c>
      <c r="C111" s="226" t="s">
        <v>140</v>
      </c>
      <c r="D111" s="226" t="s">
        <v>31</v>
      </c>
      <c r="E111" s="227" t="s">
        <v>141</v>
      </c>
      <c r="F111" s="226" t="s">
        <v>142</v>
      </c>
      <c r="G111" s="227" t="s">
        <v>71</v>
      </c>
      <c r="H111" s="228" t="s">
        <v>35</v>
      </c>
    </row>
    <row r="112" spans="2:16" ht="47.25" customHeight="1" x14ac:dyDescent="0.4">
      <c r="B112" s="562"/>
      <c r="C112" s="121" t="s">
        <v>211</v>
      </c>
      <c r="D112" s="253"/>
      <c r="E112" s="254">
        <v>3</v>
      </c>
      <c r="F112" s="254">
        <f>D112*E112</f>
        <v>0</v>
      </c>
      <c r="G112" s="255"/>
      <c r="H112" s="256"/>
    </row>
    <row r="113" spans="2:16" ht="54" x14ac:dyDescent="0.4">
      <c r="B113" s="562"/>
      <c r="C113" s="121" t="s">
        <v>212</v>
      </c>
      <c r="D113" s="253"/>
      <c r="E113" s="254">
        <v>3</v>
      </c>
      <c r="F113" s="254">
        <f t="shared" ref="F113" si="0">D113*E113</f>
        <v>0</v>
      </c>
      <c r="G113" s="255"/>
      <c r="H113" s="256"/>
      <c r="M113" s="236"/>
      <c r="N113" s="222"/>
      <c r="O113" s="222"/>
      <c r="P113" s="222"/>
    </row>
    <row r="114" spans="2:16" x14ac:dyDescent="0.4">
      <c r="B114" s="564"/>
      <c r="C114" s="229" t="s">
        <v>78</v>
      </c>
      <c r="D114" s="229"/>
      <c r="E114" s="230"/>
      <c r="F114" s="231">
        <f>SUM(F112:F113)</f>
        <v>0</v>
      </c>
      <c r="G114" s="229"/>
      <c r="H114" s="232"/>
      <c r="M114" s="236"/>
      <c r="N114" s="222"/>
      <c r="O114" s="222"/>
      <c r="P114" s="222"/>
    </row>
    <row r="115" spans="2:16" x14ac:dyDescent="0.4">
      <c r="M115" s="236"/>
      <c r="N115" s="222"/>
      <c r="O115" s="222"/>
      <c r="P115" s="222"/>
    </row>
    <row r="116" spans="2:16" x14ac:dyDescent="0.4">
      <c r="B116" s="225" t="s">
        <v>213</v>
      </c>
      <c r="M116" s="236"/>
      <c r="N116" s="222"/>
      <c r="O116" s="222"/>
      <c r="P116" s="222"/>
    </row>
    <row r="117" spans="2:16" x14ac:dyDescent="0.4">
      <c r="B117" s="225" t="s">
        <v>214</v>
      </c>
      <c r="M117" s="236"/>
      <c r="N117" s="222"/>
      <c r="O117" s="222"/>
      <c r="P117" s="222"/>
    </row>
    <row r="118" spans="2:16" ht="36" x14ac:dyDescent="0.4">
      <c r="B118" s="561" t="s">
        <v>186</v>
      </c>
      <c r="C118" s="226" t="s">
        <v>140</v>
      </c>
      <c r="D118" s="226" t="s">
        <v>31</v>
      </c>
      <c r="E118" s="227" t="s">
        <v>141</v>
      </c>
      <c r="F118" s="226" t="s">
        <v>142</v>
      </c>
      <c r="G118" s="227" t="s">
        <v>71</v>
      </c>
      <c r="H118" s="228" t="s">
        <v>35</v>
      </c>
      <c r="M118" s="221"/>
      <c r="N118" s="222"/>
      <c r="O118" s="222"/>
      <c r="P118" s="222"/>
    </row>
    <row r="119" spans="2:16" ht="72" customHeight="1" x14ac:dyDescent="0.4">
      <c r="B119" s="562"/>
      <c r="C119" s="264" t="s">
        <v>215</v>
      </c>
      <c r="D119" s="253"/>
      <c r="E119" s="254">
        <v>3</v>
      </c>
      <c r="F119" s="254">
        <f>D119*E119</f>
        <v>0</v>
      </c>
      <c r="G119" s="255"/>
      <c r="H119" s="256"/>
      <c r="I119" s="243"/>
    </row>
    <row r="120" spans="2:16" ht="45.75" customHeight="1" x14ac:dyDescent="0.4">
      <c r="B120" s="563"/>
      <c r="C120" s="261" t="s">
        <v>216</v>
      </c>
      <c r="D120" s="262"/>
      <c r="E120" s="263">
        <v>2</v>
      </c>
      <c r="F120" s="263"/>
      <c r="G120" s="296"/>
      <c r="H120" s="297"/>
      <c r="I120" s="243"/>
    </row>
    <row r="121" spans="2:16" x14ac:dyDescent="0.4">
      <c r="B121" s="564"/>
      <c r="C121" s="229" t="s">
        <v>78</v>
      </c>
      <c r="D121" s="229"/>
      <c r="E121" s="230"/>
      <c r="F121" s="231">
        <f>SUM(F119:F119)</f>
        <v>0</v>
      </c>
      <c r="G121" s="229"/>
      <c r="H121" s="232"/>
      <c r="M121" s="236"/>
      <c r="N121" s="222"/>
      <c r="O121" s="222"/>
      <c r="P121" s="222"/>
    </row>
    <row r="122" spans="2:16" x14ac:dyDescent="0.4">
      <c r="M122" s="236"/>
      <c r="N122" s="222"/>
      <c r="O122" s="222"/>
      <c r="P122" s="222"/>
    </row>
    <row r="123" spans="2:16" x14ac:dyDescent="0.4">
      <c r="B123" s="225" t="s">
        <v>217</v>
      </c>
      <c r="M123" s="236"/>
      <c r="N123" s="222"/>
      <c r="O123" s="222"/>
      <c r="P123" s="222"/>
    </row>
    <row r="124" spans="2:16" ht="36" x14ac:dyDescent="0.4">
      <c r="B124" s="561" t="s">
        <v>186</v>
      </c>
      <c r="C124" s="226" t="s">
        <v>140</v>
      </c>
      <c r="D124" s="226" t="s">
        <v>31</v>
      </c>
      <c r="E124" s="227" t="s">
        <v>141</v>
      </c>
      <c r="F124" s="226" t="s">
        <v>142</v>
      </c>
      <c r="G124" s="227" t="s">
        <v>71</v>
      </c>
      <c r="H124" s="228" t="s">
        <v>35</v>
      </c>
      <c r="M124" s="221"/>
      <c r="N124" s="222"/>
      <c r="O124" s="222"/>
      <c r="P124" s="222"/>
    </row>
    <row r="125" spans="2:16" ht="54" x14ac:dyDescent="0.4">
      <c r="B125" s="562"/>
      <c r="C125" s="264" t="s">
        <v>215</v>
      </c>
      <c r="D125" s="253"/>
      <c r="E125" s="254">
        <v>3</v>
      </c>
      <c r="F125" s="254">
        <f t="shared" ref="F125:F126" si="1">D125*E125</f>
        <v>0</v>
      </c>
      <c r="G125" s="255"/>
      <c r="H125" s="256"/>
    </row>
    <row r="126" spans="2:16" x14ac:dyDescent="0.4">
      <c r="B126" s="562"/>
      <c r="C126" s="264" t="s">
        <v>218</v>
      </c>
      <c r="D126" s="253"/>
      <c r="E126" s="254">
        <v>3</v>
      </c>
      <c r="F126" s="254">
        <f t="shared" si="1"/>
        <v>0</v>
      </c>
      <c r="G126" s="255"/>
      <c r="H126" s="256"/>
    </row>
    <row r="127" spans="2:16" x14ac:dyDescent="0.4">
      <c r="B127" s="564"/>
      <c r="C127" s="229" t="s">
        <v>78</v>
      </c>
      <c r="D127" s="229"/>
      <c r="E127" s="230"/>
      <c r="F127" s="231">
        <f>SUM(F125:F126)</f>
        <v>0</v>
      </c>
      <c r="G127" s="229"/>
      <c r="H127" s="232"/>
    </row>
    <row r="129" spans="2:8" x14ac:dyDescent="0.4">
      <c r="B129" s="225" t="s">
        <v>219</v>
      </c>
    </row>
    <row r="130" spans="2:8" ht="78" customHeight="1" x14ac:dyDescent="0.4">
      <c r="B130" s="561" t="s">
        <v>186</v>
      </c>
      <c r="C130" s="226" t="s">
        <v>140</v>
      </c>
      <c r="D130" s="226" t="s">
        <v>31</v>
      </c>
      <c r="E130" s="227" t="s">
        <v>141</v>
      </c>
      <c r="F130" s="226" t="s">
        <v>142</v>
      </c>
      <c r="G130" s="227" t="s">
        <v>71</v>
      </c>
      <c r="H130" s="228" t="s">
        <v>35</v>
      </c>
    </row>
    <row r="131" spans="2:8" ht="54" x14ac:dyDescent="0.4">
      <c r="B131" s="562"/>
      <c r="C131" s="121" t="s">
        <v>220</v>
      </c>
      <c r="D131" s="253"/>
      <c r="E131" s="254">
        <v>3</v>
      </c>
      <c r="F131" s="254">
        <f t="shared" ref="F131" si="2">D131*E131</f>
        <v>0</v>
      </c>
      <c r="G131" s="255"/>
      <c r="H131" s="256"/>
    </row>
    <row r="132" spans="2:8" x14ac:dyDescent="0.4">
      <c r="B132" s="564"/>
      <c r="C132" s="229" t="s">
        <v>78</v>
      </c>
      <c r="D132" s="229"/>
      <c r="E132" s="230"/>
      <c r="F132" s="231">
        <f>SUM(F131:F131)</f>
        <v>0</v>
      </c>
      <c r="G132" s="229"/>
      <c r="H132" s="232"/>
    </row>
    <row r="133" spans="2:8" x14ac:dyDescent="0.4">
      <c r="B133" s="398" t="s">
        <v>221</v>
      </c>
      <c r="C133" s="234"/>
      <c r="D133" s="234"/>
      <c r="E133" s="284"/>
      <c r="F133" s="223"/>
    </row>
    <row r="134" spans="2:8" x14ac:dyDescent="0.4">
      <c r="B134" s="234" t="s">
        <v>222</v>
      </c>
      <c r="C134" s="234"/>
      <c r="D134" s="234"/>
      <c r="E134" s="234"/>
    </row>
    <row r="136" spans="2:8" x14ac:dyDescent="0.4">
      <c r="B136" s="190" t="s">
        <v>80</v>
      </c>
      <c r="C136" s="191"/>
      <c r="D136" s="128">
        <f>+F132+F127+F121+F114+F107+F101</f>
        <v>0</v>
      </c>
    </row>
    <row r="139" spans="2:8" ht="23" x14ac:dyDescent="0.5">
      <c r="B139" s="247" t="s">
        <v>152</v>
      </c>
    </row>
    <row r="140" spans="2:8" ht="23" hidden="1" x14ac:dyDescent="0.5">
      <c r="B140" s="247"/>
    </row>
    <row r="141" spans="2:8" hidden="1" x14ac:dyDescent="0.4"/>
    <row r="142" spans="2:8" ht="23" hidden="1" x14ac:dyDescent="0.5">
      <c r="B142" s="247"/>
    </row>
    <row r="143" spans="2:8" hidden="1" x14ac:dyDescent="0.4"/>
    <row r="144" spans="2:8" hidden="1" x14ac:dyDescent="0.4"/>
    <row r="145" spans="2:10" hidden="1" x14ac:dyDescent="0.4"/>
    <row r="146" spans="2:10" hidden="1" x14ac:dyDescent="0.4"/>
    <row r="147" spans="2:10" hidden="1" x14ac:dyDescent="0.4"/>
    <row r="148" spans="2:10" hidden="1" x14ac:dyDescent="0.4"/>
    <row r="149" spans="2:10" ht="23" x14ac:dyDescent="0.5">
      <c r="B149" s="247" t="s">
        <v>153</v>
      </c>
    </row>
    <row r="150" spans="2:10" s="298" customFormat="1" ht="23.5" hidden="1" thickBot="1" x14ac:dyDescent="0.55000000000000004">
      <c r="B150" s="247"/>
    </row>
    <row r="151" spans="2:10" ht="36.5" hidden="1" thickBot="1" x14ac:dyDescent="0.45">
      <c r="B151" s="137"/>
      <c r="C151" s="138" t="s">
        <v>69</v>
      </c>
      <c r="D151" s="139" t="e">
        <f>+'critères bonus'!#REF!</f>
        <v>#REF!</v>
      </c>
      <c r="E151" s="524" t="s">
        <v>71</v>
      </c>
      <c r="F151" s="525"/>
      <c r="G151" s="526"/>
      <c r="H151" s="140" t="s">
        <v>35</v>
      </c>
    </row>
    <row r="152" spans="2:10" hidden="1" x14ac:dyDescent="0.4">
      <c r="B152" s="579" t="s">
        <v>154</v>
      </c>
      <c r="C152" s="159" t="e">
        <f>+'critères bonus'!#REF!</f>
        <v>#REF!</v>
      </c>
      <c r="D152" s="142"/>
      <c r="E152" s="470"/>
      <c r="F152" s="471"/>
      <c r="G152" s="472"/>
      <c r="H152" s="143"/>
      <c r="I152" s="234"/>
      <c r="J152" s="234"/>
    </row>
    <row r="153" spans="2:10" ht="48.75" hidden="1" customHeight="1" x14ac:dyDescent="0.4">
      <c r="B153" s="579"/>
      <c r="C153" s="160" t="e">
        <f>+'critères bonus'!#REF!</f>
        <v>#REF!</v>
      </c>
      <c r="D153" s="145"/>
      <c r="E153" s="522"/>
      <c r="F153" s="522"/>
      <c r="G153" s="522"/>
      <c r="H153" s="146"/>
      <c r="I153" s="234"/>
      <c r="J153" s="234"/>
    </row>
    <row r="154" spans="2:10" hidden="1" x14ac:dyDescent="0.4">
      <c r="B154" s="579"/>
      <c r="C154" s="160" t="e">
        <f>+'critères bonus'!#REF!</f>
        <v>#REF!</v>
      </c>
      <c r="D154" s="145"/>
      <c r="E154" s="522"/>
      <c r="F154" s="522"/>
      <c r="G154" s="522"/>
      <c r="H154" s="146"/>
      <c r="I154" s="234"/>
      <c r="J154" s="234"/>
    </row>
    <row r="155" spans="2:10" ht="18.5" hidden="1" thickBot="1" x14ac:dyDescent="0.45">
      <c r="B155" s="579"/>
      <c r="C155" s="235" t="e">
        <f>+'critères bonus'!#REF!</f>
        <v>#REF!</v>
      </c>
      <c r="D155" s="148"/>
      <c r="E155" s="473"/>
      <c r="F155" s="473"/>
      <c r="G155" s="473"/>
      <c r="H155" s="149"/>
      <c r="I155" s="234"/>
      <c r="J155" s="234"/>
    </row>
    <row r="156" spans="2:10" ht="18.5" hidden="1" thickBot="1" x14ac:dyDescent="0.45">
      <c r="B156" s="580"/>
      <c r="C156" s="150" t="s">
        <v>155</v>
      </c>
      <c r="D156" s="151">
        <f>+SUM(D152:D155)</f>
        <v>0</v>
      </c>
      <c r="E156" s="523"/>
      <c r="F156" s="523"/>
      <c r="G156" s="523"/>
      <c r="H156" s="152"/>
      <c r="I156" s="234"/>
      <c r="J156" s="234"/>
    </row>
    <row r="157" spans="2:10" hidden="1" x14ac:dyDescent="0.4">
      <c r="I157" s="234"/>
      <c r="J157" s="234"/>
    </row>
    <row r="158" spans="2:10" ht="18.5" hidden="1" thickBot="1" x14ac:dyDescent="0.45">
      <c r="B158" s="153"/>
      <c r="C158" s="154"/>
      <c r="D158" s="136"/>
      <c r="I158" s="234"/>
      <c r="J158" s="234"/>
    </row>
    <row r="159" spans="2:10" ht="36.5" hidden="1" thickBot="1" x14ac:dyDescent="0.45">
      <c r="B159" s="155"/>
      <c r="C159" s="156" t="s">
        <v>156</v>
      </c>
      <c r="D159" s="139" t="str">
        <f>+'critères bonus'!D8</f>
        <v>Note (0 à 2)</v>
      </c>
      <c r="E159" s="532" t="s">
        <v>71</v>
      </c>
      <c r="F159" s="532"/>
      <c r="G159" s="532"/>
      <c r="H159" s="158" t="s">
        <v>35</v>
      </c>
      <c r="I159" s="234"/>
      <c r="J159" s="234"/>
    </row>
    <row r="160" spans="2:10" hidden="1" x14ac:dyDescent="0.4">
      <c r="B160" s="557" t="s">
        <v>157</v>
      </c>
      <c r="C160" s="159" t="e">
        <f>+'critères bonus'!#REF!</f>
        <v>#REF!</v>
      </c>
      <c r="D160" s="142"/>
      <c r="E160" s="536"/>
      <c r="F160" s="536"/>
      <c r="G160" s="536"/>
      <c r="H160" s="143"/>
      <c r="I160" s="234"/>
      <c r="J160" s="124"/>
    </row>
    <row r="161" spans="2:11" hidden="1" x14ac:dyDescent="0.4">
      <c r="B161" s="558"/>
      <c r="C161" s="160" t="e">
        <f>+'critères bonus'!#REF!</f>
        <v>#REF!</v>
      </c>
      <c r="D161" s="145"/>
      <c r="E161" s="522"/>
      <c r="F161" s="522"/>
      <c r="G161" s="522"/>
      <c r="H161" s="146"/>
      <c r="I161" s="234"/>
      <c r="J161" s="234"/>
    </row>
    <row r="162" spans="2:11" hidden="1" x14ac:dyDescent="0.4">
      <c r="B162" s="558"/>
      <c r="C162" s="160" t="e">
        <f>+'critères bonus'!#REF!</f>
        <v>#REF!</v>
      </c>
      <c r="D162" s="145"/>
      <c r="E162" s="522"/>
      <c r="F162" s="522"/>
      <c r="G162" s="522"/>
      <c r="H162" s="146"/>
      <c r="I162" s="234"/>
      <c r="J162" s="234"/>
    </row>
    <row r="163" spans="2:11" ht="18.5" hidden="1" thickBot="1" x14ac:dyDescent="0.45">
      <c r="B163" s="558"/>
      <c r="C163" s="161" t="e">
        <f>+'critères bonus'!#REF!</f>
        <v>#REF!</v>
      </c>
      <c r="D163" s="162"/>
      <c r="E163" s="537"/>
      <c r="F163" s="537"/>
      <c r="G163" s="537"/>
      <c r="H163" s="163"/>
      <c r="I163" s="234"/>
      <c r="J163" s="234"/>
    </row>
    <row r="164" spans="2:11" ht="18.5" hidden="1" thickBot="1" x14ac:dyDescent="0.45">
      <c r="B164" s="559"/>
      <c r="C164" s="164" t="s">
        <v>158</v>
      </c>
      <c r="D164" s="165">
        <f>+SUM(D160:D163)</f>
        <v>0</v>
      </c>
      <c r="E164" s="538"/>
      <c r="F164" s="538"/>
      <c r="G164" s="538"/>
      <c r="H164" s="166"/>
      <c r="I164" s="234"/>
      <c r="J164" s="234"/>
    </row>
    <row r="165" spans="2:11" ht="18.5" thickBot="1" x14ac:dyDescent="0.45">
      <c r="B165" s="153"/>
      <c r="C165" s="154"/>
      <c r="D165" s="136"/>
      <c r="I165" s="234"/>
      <c r="J165" s="234"/>
    </row>
    <row r="166" spans="2:11" ht="36.5" thickBot="1" x14ac:dyDescent="0.45">
      <c r="B166" s="167"/>
      <c r="C166" s="168" t="s">
        <v>69</v>
      </c>
      <c r="D166" s="169" t="s">
        <v>70</v>
      </c>
      <c r="E166" s="460" t="s">
        <v>71</v>
      </c>
      <c r="F166" s="460"/>
      <c r="G166" s="460"/>
      <c r="H166" s="170" t="s">
        <v>35</v>
      </c>
      <c r="I166" s="234"/>
      <c r="J166" s="234"/>
    </row>
    <row r="167" spans="2:11" ht="54" x14ac:dyDescent="0.4">
      <c r="B167" s="554" t="s">
        <v>72</v>
      </c>
      <c r="C167"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7" s="171"/>
      <c r="E167" s="172"/>
      <c r="F167" s="173"/>
      <c r="G167" s="174"/>
      <c r="H167" s="175"/>
      <c r="I167" s="234"/>
      <c r="J167" s="301"/>
    </row>
    <row r="168" spans="2:11" ht="90" x14ac:dyDescent="0.4">
      <c r="B168" s="555"/>
      <c r="C168"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8" s="176"/>
      <c r="E168" s="177"/>
      <c r="F168" s="178"/>
      <c r="G168" s="179"/>
      <c r="H168" s="180"/>
      <c r="I168" s="234"/>
      <c r="J168" s="301"/>
    </row>
    <row r="169" spans="2:11" ht="36" x14ac:dyDescent="0.4">
      <c r="B169" s="555"/>
      <c r="C169" s="160" t="str">
        <f>+'critères bonus'!C12</f>
        <v>Le projet anticipe ses retombées économiques, sociales et environnementales (analyses, études). Cette notation s'effectue sur 1 point.</v>
      </c>
      <c r="D169" s="181"/>
      <c r="E169" s="461"/>
      <c r="F169" s="462"/>
      <c r="G169" s="463"/>
      <c r="H169" s="182"/>
      <c r="I169" s="234"/>
    </row>
    <row r="170" spans="2:11" ht="36.5" thickBot="1" x14ac:dyDescent="0.45">
      <c r="B170" s="555"/>
      <c r="C170" s="147" t="str">
        <f>+'critères bonus'!C13</f>
        <v>Le projet contribue directement ou indirectement à la création d'un ou plusieurs emplois sur le territoire guadeloupéen.  Cette notation s'effectue sur 1 point.</v>
      </c>
      <c r="D170" s="183"/>
      <c r="E170" s="464"/>
      <c r="F170" s="465"/>
      <c r="G170" s="466"/>
      <c r="H170" s="184"/>
      <c r="I170" s="238"/>
      <c r="J170" s="124"/>
      <c r="K170" s="234"/>
    </row>
    <row r="171" spans="2:11" ht="18.5" thickBot="1" x14ac:dyDescent="0.45">
      <c r="B171" s="556"/>
      <c r="C171" s="185" t="s">
        <v>184</v>
      </c>
      <c r="D171" s="186">
        <f>+SUM(D167:D170)</f>
        <v>0</v>
      </c>
      <c r="E171" s="467"/>
      <c r="F171" s="467"/>
      <c r="G171" s="467"/>
      <c r="H171" s="187"/>
    </row>
    <row r="173" spans="2:11" x14ac:dyDescent="0.4">
      <c r="B173" s="369" t="s">
        <v>223</v>
      </c>
      <c r="C173" s="191"/>
      <c r="D173" s="128">
        <f>+D171+D164+D156</f>
        <v>0</v>
      </c>
    </row>
    <row r="174" spans="2:11" x14ac:dyDescent="0.4">
      <c r="B174" s="190"/>
      <c r="C174" s="239"/>
      <c r="D174" s="128"/>
    </row>
    <row r="176" spans="2:11" ht="23" x14ac:dyDescent="0.5">
      <c r="B176" s="247" t="s">
        <v>224</v>
      </c>
    </row>
    <row r="177" spans="2:8" x14ac:dyDescent="0.4">
      <c r="B177" s="273"/>
    </row>
    <row r="178" spans="2:8" hidden="1" x14ac:dyDescent="0.4">
      <c r="B178" s="225" t="s">
        <v>225</v>
      </c>
    </row>
    <row r="179" spans="2:8" ht="54" hidden="1" x14ac:dyDescent="0.4">
      <c r="B179" s="241"/>
      <c r="C179" s="274" t="s">
        <v>69</v>
      </c>
      <c r="D179" s="274" t="s">
        <v>163</v>
      </c>
      <c r="E179" s="592" t="s">
        <v>71</v>
      </c>
      <c r="F179" s="593"/>
      <c r="G179" s="594"/>
      <c r="H179" s="275" t="s">
        <v>226</v>
      </c>
    </row>
    <row r="180" spans="2:8" hidden="1" x14ac:dyDescent="0.4">
      <c r="B180" s="595" t="s">
        <v>186</v>
      </c>
      <c r="C180" s="276"/>
      <c r="D180" s="145"/>
      <c r="E180" s="585"/>
      <c r="F180" s="586"/>
      <c r="G180" s="587"/>
      <c r="H180" s="277"/>
    </row>
    <row r="181" spans="2:8" hidden="1" x14ac:dyDescent="0.4">
      <c r="B181" s="596"/>
      <c r="C181" s="278"/>
      <c r="D181" s="162"/>
      <c r="E181" s="244"/>
      <c r="F181" s="245"/>
      <c r="G181" s="246"/>
      <c r="H181" s="279"/>
    </row>
    <row r="182" spans="2:8" hidden="1" x14ac:dyDescent="0.4">
      <c r="B182" s="596"/>
      <c r="C182" s="278"/>
      <c r="D182" s="162"/>
      <c r="E182" s="244"/>
      <c r="F182" s="245"/>
      <c r="G182" s="246"/>
      <c r="H182" s="279"/>
    </row>
    <row r="183" spans="2:8" hidden="1" x14ac:dyDescent="0.4">
      <c r="B183" s="597"/>
      <c r="C183" s="280" t="s">
        <v>78</v>
      </c>
      <c r="D183" s="281">
        <f>SUM(D180:D182)</f>
        <v>0</v>
      </c>
      <c r="E183" s="588"/>
      <c r="F183" s="588"/>
      <c r="G183" s="588"/>
      <c r="H183" s="282"/>
    </row>
    <row r="184" spans="2:8" hidden="1" x14ac:dyDescent="0.4"/>
    <row r="185" spans="2:8" ht="18.5" thickBot="1" x14ac:dyDescent="0.45">
      <c r="B185" s="225" t="s">
        <v>227</v>
      </c>
    </row>
    <row r="186" spans="2:8" ht="54.5" thickBot="1" x14ac:dyDescent="0.45">
      <c r="B186" s="241"/>
      <c r="C186" s="274" t="s">
        <v>69</v>
      </c>
      <c r="D186" s="274" t="s">
        <v>163</v>
      </c>
      <c r="E186" s="592" t="s">
        <v>71</v>
      </c>
      <c r="F186" s="593"/>
      <c r="G186" s="594"/>
      <c r="H186" s="275" t="s">
        <v>226</v>
      </c>
    </row>
    <row r="187" spans="2:8" x14ac:dyDescent="0.4">
      <c r="B187" s="584" t="s">
        <v>186</v>
      </c>
      <c r="C187" s="276" t="s">
        <v>228</v>
      </c>
      <c r="D187" s="145"/>
      <c r="E187" s="585"/>
      <c r="F187" s="586"/>
      <c r="G187" s="587"/>
      <c r="H187" s="277"/>
    </row>
    <row r="188" spans="2:8" x14ac:dyDescent="0.4">
      <c r="B188" s="564"/>
      <c r="C188" s="280" t="s">
        <v>78</v>
      </c>
      <c r="D188" s="281">
        <f>SUM(D187:D187)</f>
        <v>0</v>
      </c>
      <c r="E188" s="588"/>
      <c r="F188" s="588"/>
      <c r="G188" s="588"/>
      <c r="H188" s="282"/>
    </row>
    <row r="189" spans="2:8" x14ac:dyDescent="0.4">
      <c r="B189" s="233"/>
      <c r="C189" s="283"/>
      <c r="D189" s="125"/>
      <c r="E189" s="284"/>
      <c r="F189" s="284"/>
      <c r="G189" s="284"/>
      <c r="H189" s="234"/>
    </row>
    <row r="190" spans="2:8" hidden="1" x14ac:dyDescent="0.4">
      <c r="B190" s="225" t="s">
        <v>229</v>
      </c>
    </row>
    <row r="191" spans="2:8" ht="54" hidden="1" x14ac:dyDescent="0.4">
      <c r="B191" s="241"/>
      <c r="C191" s="274" t="s">
        <v>69</v>
      </c>
      <c r="D191" s="274" t="s">
        <v>163</v>
      </c>
      <c r="E191" s="592" t="s">
        <v>71</v>
      </c>
      <c r="F191" s="593"/>
      <c r="G191" s="594"/>
      <c r="H191" s="275" t="s">
        <v>226</v>
      </c>
    </row>
    <row r="192" spans="2:8" hidden="1" x14ac:dyDescent="0.4">
      <c r="B192" s="595" t="s">
        <v>186</v>
      </c>
      <c r="C192" s="276"/>
      <c r="D192" s="145"/>
      <c r="E192" s="585"/>
      <c r="F192" s="586"/>
      <c r="G192" s="587"/>
      <c r="H192" s="277"/>
    </row>
    <row r="193" spans="2:8" hidden="1" x14ac:dyDescent="0.4">
      <c r="B193" s="596"/>
      <c r="C193" s="278"/>
      <c r="D193" s="162"/>
      <c r="E193" s="244"/>
      <c r="F193" s="245"/>
      <c r="G193" s="246"/>
      <c r="H193" s="279"/>
    </row>
    <row r="194" spans="2:8" hidden="1" x14ac:dyDescent="0.4">
      <c r="B194" s="596"/>
      <c r="C194" s="285"/>
      <c r="D194" s="162"/>
      <c r="E194" s="244"/>
      <c r="F194" s="245"/>
      <c r="G194" s="246"/>
      <c r="H194" s="279"/>
    </row>
    <row r="195" spans="2:8" hidden="1" x14ac:dyDescent="0.4">
      <c r="B195" s="597"/>
      <c r="C195" s="286" t="s">
        <v>78</v>
      </c>
      <c r="D195" s="281">
        <f>SUM(D192:D194)</f>
        <v>0</v>
      </c>
      <c r="E195" s="588"/>
      <c r="F195" s="588"/>
      <c r="G195" s="588"/>
      <c r="H195" s="282"/>
    </row>
    <row r="196" spans="2:8" hidden="1" x14ac:dyDescent="0.4">
      <c r="B196" s="233"/>
      <c r="C196" s="283"/>
      <c r="D196" s="125"/>
      <c r="E196" s="284"/>
      <c r="F196" s="284"/>
      <c r="G196" s="284"/>
      <c r="H196" s="234"/>
    </row>
    <row r="197" spans="2:8" hidden="1" x14ac:dyDescent="0.4">
      <c r="B197" s="225" t="s">
        <v>230</v>
      </c>
    </row>
    <row r="198" spans="2:8" ht="54" hidden="1" x14ac:dyDescent="0.4">
      <c r="B198" s="241"/>
      <c r="C198" s="274" t="s">
        <v>69</v>
      </c>
      <c r="D198" s="274" t="s">
        <v>163</v>
      </c>
      <c r="E198" s="592" t="s">
        <v>71</v>
      </c>
      <c r="F198" s="593"/>
      <c r="G198" s="594"/>
      <c r="H198" s="275" t="s">
        <v>226</v>
      </c>
    </row>
    <row r="199" spans="2:8" hidden="1" x14ac:dyDescent="0.4">
      <c r="B199" s="595" t="s">
        <v>186</v>
      </c>
      <c r="C199" s="276"/>
      <c r="D199" s="145"/>
      <c r="E199" s="585"/>
      <c r="F199" s="586"/>
      <c r="G199" s="587"/>
      <c r="H199" s="277"/>
    </row>
    <row r="200" spans="2:8" hidden="1" x14ac:dyDescent="0.4">
      <c r="B200" s="596"/>
      <c r="C200" s="278"/>
      <c r="D200" s="162"/>
      <c r="E200" s="244"/>
      <c r="F200" s="245"/>
      <c r="G200" s="246"/>
      <c r="H200" s="279"/>
    </row>
    <row r="201" spans="2:8" hidden="1" x14ac:dyDescent="0.4">
      <c r="B201" s="596"/>
      <c r="C201" s="278"/>
      <c r="D201" s="162"/>
      <c r="E201" s="244"/>
      <c r="F201" s="245"/>
      <c r="G201" s="246"/>
      <c r="H201" s="279"/>
    </row>
    <row r="202" spans="2:8" hidden="1" x14ac:dyDescent="0.4">
      <c r="B202" s="597"/>
      <c r="C202" s="286" t="s">
        <v>78</v>
      </c>
      <c r="D202" s="281">
        <f>SUM(D199:D201)</f>
        <v>0</v>
      </c>
      <c r="E202" s="588"/>
      <c r="F202" s="588"/>
      <c r="G202" s="588"/>
      <c r="H202" s="282"/>
    </row>
    <row r="203" spans="2:8" hidden="1" x14ac:dyDescent="0.4">
      <c r="B203" s="233"/>
      <c r="C203" s="287"/>
      <c r="D203" s="125"/>
      <c r="E203" s="284"/>
      <c r="F203" s="284"/>
      <c r="G203" s="284"/>
      <c r="H203" s="234"/>
    </row>
    <row r="204" spans="2:8" hidden="1" x14ac:dyDescent="0.4">
      <c r="B204" s="225" t="s">
        <v>213</v>
      </c>
    </row>
    <row r="205" spans="2:8" hidden="1" x14ac:dyDescent="0.4">
      <c r="B205" s="225" t="s">
        <v>214</v>
      </c>
    </row>
    <row r="206" spans="2:8" ht="54" hidden="1" x14ac:dyDescent="0.4">
      <c r="B206" s="241"/>
      <c r="C206" s="274" t="s">
        <v>69</v>
      </c>
      <c r="D206" s="274" t="s">
        <v>163</v>
      </c>
      <c r="E206" s="592" t="s">
        <v>71</v>
      </c>
      <c r="F206" s="593"/>
      <c r="G206" s="594"/>
      <c r="H206" s="275" t="s">
        <v>226</v>
      </c>
    </row>
    <row r="207" spans="2:8" hidden="1" x14ac:dyDescent="0.4">
      <c r="B207" s="595" t="s">
        <v>186</v>
      </c>
      <c r="C207" s="276"/>
      <c r="D207" s="145"/>
      <c r="E207" s="585"/>
      <c r="F207" s="586"/>
      <c r="G207" s="587"/>
      <c r="H207" s="277"/>
    </row>
    <row r="208" spans="2:8" hidden="1" x14ac:dyDescent="0.4">
      <c r="B208" s="596"/>
      <c r="C208" s="278"/>
      <c r="D208" s="162"/>
      <c r="E208" s="244"/>
      <c r="F208" s="245"/>
      <c r="G208" s="246"/>
      <c r="H208" s="279"/>
    </row>
    <row r="209" spans="2:8" hidden="1" x14ac:dyDescent="0.4">
      <c r="B209" s="596"/>
      <c r="C209" s="278"/>
      <c r="D209" s="162"/>
      <c r="E209" s="244"/>
      <c r="F209" s="245"/>
      <c r="G209" s="246"/>
      <c r="H209" s="279"/>
    </row>
    <row r="210" spans="2:8" hidden="1" x14ac:dyDescent="0.4">
      <c r="B210" s="597"/>
      <c r="C210" s="280" t="s">
        <v>78</v>
      </c>
      <c r="D210" s="281">
        <f>SUM(D207:D209)</f>
        <v>0</v>
      </c>
      <c r="E210" s="588"/>
      <c r="F210" s="588"/>
      <c r="G210" s="588"/>
      <c r="H210" s="282"/>
    </row>
    <row r="211" spans="2:8" hidden="1" x14ac:dyDescent="0.4"/>
    <row r="212" spans="2:8" hidden="1" x14ac:dyDescent="0.4">
      <c r="B212" s="225" t="s">
        <v>217</v>
      </c>
    </row>
    <row r="213" spans="2:8" ht="54" hidden="1" x14ac:dyDescent="0.4">
      <c r="B213" s="241"/>
      <c r="C213" s="274" t="s">
        <v>69</v>
      </c>
      <c r="D213" s="274" t="s">
        <v>163</v>
      </c>
      <c r="E213" s="592" t="s">
        <v>71</v>
      </c>
      <c r="F213" s="593"/>
      <c r="G213" s="594"/>
      <c r="H213" s="275" t="s">
        <v>226</v>
      </c>
    </row>
    <row r="214" spans="2:8" hidden="1" x14ac:dyDescent="0.4">
      <c r="B214" s="595" t="s">
        <v>186</v>
      </c>
      <c r="C214" s="276"/>
      <c r="D214" s="145"/>
      <c r="E214" s="585"/>
      <c r="F214" s="586"/>
      <c r="G214" s="587"/>
      <c r="H214" s="277"/>
    </row>
    <row r="215" spans="2:8" hidden="1" x14ac:dyDescent="0.4">
      <c r="B215" s="596"/>
      <c r="C215" s="276"/>
      <c r="D215" s="162"/>
      <c r="E215" s="244"/>
      <c r="F215" s="245"/>
      <c r="G215" s="246"/>
      <c r="H215" s="279"/>
    </row>
    <row r="216" spans="2:8" hidden="1" x14ac:dyDescent="0.4">
      <c r="B216" s="596"/>
      <c r="C216" s="278"/>
      <c r="D216" s="162"/>
      <c r="E216" s="244"/>
      <c r="F216" s="245"/>
      <c r="G216" s="246"/>
      <c r="H216" s="279"/>
    </row>
    <row r="217" spans="2:8" hidden="1" x14ac:dyDescent="0.4">
      <c r="B217" s="597"/>
      <c r="C217" s="280" t="s">
        <v>78</v>
      </c>
      <c r="D217" s="281">
        <f>SUM(D214:D216)</f>
        <v>0</v>
      </c>
      <c r="E217" s="588"/>
      <c r="F217" s="588"/>
      <c r="G217" s="588"/>
      <c r="H217" s="282"/>
    </row>
    <row r="219" spans="2:8" x14ac:dyDescent="0.4">
      <c r="B219" s="190" t="s">
        <v>165</v>
      </c>
      <c r="C219" s="191"/>
      <c r="D219" s="128">
        <f>+D217+D210+D202+D195+D188+D183</f>
        <v>0</v>
      </c>
      <c r="E219" s="115" t="s">
        <v>166</v>
      </c>
    </row>
    <row r="221" spans="2:8" hidden="1" x14ac:dyDescent="0.4"/>
    <row r="222" spans="2:8" hidden="1" x14ac:dyDescent="0.4"/>
    <row r="223" spans="2:8" hidden="1" x14ac:dyDescent="0.4"/>
    <row r="224" spans="2:8"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69" spans="2:4" hidden="1" x14ac:dyDescent="0.4"/>
    <row r="271" spans="2:4" x14ac:dyDescent="0.4">
      <c r="B271" s="369" t="s">
        <v>167</v>
      </c>
      <c r="C271" s="191"/>
    </row>
    <row r="272" spans="2:4" x14ac:dyDescent="0.4">
      <c r="B272" s="370" t="s">
        <v>52</v>
      </c>
      <c r="C272" s="371"/>
      <c r="D272" s="372">
        <f>+F90</f>
        <v>0</v>
      </c>
    </row>
    <row r="273" spans="2:4" x14ac:dyDescent="0.4">
      <c r="B273" s="370" t="s">
        <v>53</v>
      </c>
      <c r="C273" s="371"/>
      <c r="D273" s="372">
        <f t="shared" ref="D273:D275" si="3">+F91</f>
        <v>0</v>
      </c>
    </row>
    <row r="274" spans="2:4" x14ac:dyDescent="0.4">
      <c r="B274" s="370" t="s">
        <v>54</v>
      </c>
      <c r="C274" s="371"/>
      <c r="D274" s="372">
        <f t="shared" si="3"/>
        <v>0</v>
      </c>
    </row>
    <row r="275" spans="2:4" x14ac:dyDescent="0.4">
      <c r="B275" s="370" t="s">
        <v>55</v>
      </c>
      <c r="C275" s="371"/>
      <c r="D275" s="372">
        <f t="shared" si="3"/>
        <v>0</v>
      </c>
    </row>
    <row r="276" spans="2:4" x14ac:dyDescent="0.4">
      <c r="B276" s="369" t="s">
        <v>168</v>
      </c>
      <c r="C276" s="191"/>
      <c r="D276" s="372">
        <f>+D136</f>
        <v>0</v>
      </c>
    </row>
    <row r="277" spans="2:4" x14ac:dyDescent="0.4">
      <c r="B277" s="480" t="s">
        <v>159</v>
      </c>
      <c r="C277" s="481"/>
      <c r="D277" s="128">
        <f>+D173</f>
        <v>0</v>
      </c>
    </row>
    <row r="278" spans="2:4" x14ac:dyDescent="0.4">
      <c r="B278" s="190" t="s">
        <v>165</v>
      </c>
      <c r="C278" s="191"/>
      <c r="D278" s="128">
        <f>+D219</f>
        <v>0</v>
      </c>
    </row>
    <row r="279" spans="2:4" x14ac:dyDescent="0.4">
      <c r="B279" s="373" t="s">
        <v>169</v>
      </c>
      <c r="C279" s="239"/>
      <c r="D279" s="128">
        <f>+D278+D277</f>
        <v>0</v>
      </c>
    </row>
    <row r="280" spans="2:4" x14ac:dyDescent="0.4">
      <c r="B280" s="373" t="s">
        <v>170</v>
      </c>
      <c r="C280" s="239"/>
    </row>
    <row r="281" spans="2:4" x14ac:dyDescent="0.4">
      <c r="B281" s="370" t="s">
        <v>52</v>
      </c>
      <c r="C281" s="371"/>
      <c r="D281" s="354">
        <f>+D272+D276</f>
        <v>0</v>
      </c>
    </row>
    <row r="282" spans="2:4" x14ac:dyDescent="0.4">
      <c r="B282" s="370" t="s">
        <v>53</v>
      </c>
      <c r="C282" s="371"/>
      <c r="D282" s="354">
        <f t="shared" ref="D282:D284" si="4">+D273+D277</f>
        <v>0</v>
      </c>
    </row>
    <row r="283" spans="2:4" x14ac:dyDescent="0.4">
      <c r="B283" s="370" t="s">
        <v>54</v>
      </c>
      <c r="C283" s="371"/>
      <c r="D283" s="354">
        <f t="shared" si="4"/>
        <v>0</v>
      </c>
    </row>
    <row r="284" spans="2:4" x14ac:dyDescent="0.4">
      <c r="B284" s="370" t="s">
        <v>55</v>
      </c>
      <c r="C284" s="371"/>
      <c r="D284" s="354">
        <f t="shared" si="4"/>
        <v>0</v>
      </c>
    </row>
    <row r="285" spans="2:4" x14ac:dyDescent="0.4">
      <c r="B285" s="373" t="s">
        <v>171</v>
      </c>
      <c r="C285" s="239"/>
    </row>
    <row r="286" spans="2:4" x14ac:dyDescent="0.4">
      <c r="B286" s="370" t="s">
        <v>52</v>
      </c>
      <c r="C286" s="371"/>
      <c r="D286" s="354">
        <f>+D281+D279</f>
        <v>0</v>
      </c>
    </row>
    <row r="287" spans="2:4" x14ac:dyDescent="0.4">
      <c r="B287" s="370" t="s">
        <v>53</v>
      </c>
      <c r="C287" s="371"/>
      <c r="D287" s="354">
        <f t="shared" ref="D287:D289" si="5">+D282+D280</f>
        <v>0</v>
      </c>
    </row>
    <row r="288" spans="2:4" x14ac:dyDescent="0.4">
      <c r="B288" s="370" t="s">
        <v>54</v>
      </c>
      <c r="C288" s="371"/>
      <c r="D288" s="354">
        <f t="shared" si="5"/>
        <v>0</v>
      </c>
    </row>
    <row r="289" spans="2:5" x14ac:dyDescent="0.4">
      <c r="B289" s="370" t="s">
        <v>55</v>
      </c>
      <c r="C289" s="371"/>
      <c r="D289" s="354">
        <f t="shared" si="5"/>
        <v>0</v>
      </c>
    </row>
    <row r="291" spans="2:5" x14ac:dyDescent="0.4">
      <c r="B291" s="455" t="s">
        <v>83</v>
      </c>
      <c r="C291" s="456"/>
      <c r="D291" s="457"/>
      <c r="E291" s="194">
        <f>+SUM(D281:D284)</f>
        <v>0</v>
      </c>
    </row>
    <row r="292" spans="2:5" ht="54" x14ac:dyDescent="0.4">
      <c r="B292" s="193" t="s">
        <v>84</v>
      </c>
      <c r="C292" s="458" t="s">
        <v>85</v>
      </c>
      <c r="D292" s="459"/>
      <c r="E292" s="195" t="s">
        <v>86</v>
      </c>
    </row>
    <row r="293" spans="2:5" x14ac:dyDescent="0.4">
      <c r="B293" s="548" t="s">
        <v>87</v>
      </c>
      <c r="C293" s="196" t="str">
        <f>+'critères bonus'!C25</f>
        <v>FEDER sans études avec infrastructure : la note hors bonification est inférieure ou égale à  21 sur 84 max</v>
      </c>
      <c r="D293" s="197"/>
      <c r="E293" s="198"/>
    </row>
    <row r="294" spans="2:5" x14ac:dyDescent="0.4">
      <c r="B294" s="549"/>
      <c r="C294" s="199" t="str">
        <f>+'critères bonus'!C26</f>
        <v>FEDER sans études sans infrastructure : la note hors bonification est inférieure ou égale à 20 sur 80 max</v>
      </c>
      <c r="D294" s="200"/>
      <c r="E294" s="201"/>
    </row>
    <row r="295" spans="2:5" x14ac:dyDescent="0.4">
      <c r="B295" s="549"/>
      <c r="C295" s="199" t="str">
        <f>+'critères bonus'!C27</f>
        <v>FEDER avec études sans infrastructure : la note hors bonification est inférieure ou égale à 25 sur 100 max</v>
      </c>
      <c r="D295" s="200"/>
      <c r="E295" s="201"/>
    </row>
    <row r="296" spans="2:5" x14ac:dyDescent="0.4">
      <c r="B296" s="550"/>
      <c r="C296" s="199" t="str">
        <f>+'critères bonus'!C28</f>
        <v>FEDER avec études avec infrastructures : la note hors bonification est inférieure ou égale à 26 sur 104 max</v>
      </c>
      <c r="D296" s="200"/>
      <c r="E296" s="201"/>
    </row>
    <row r="297" spans="2:5" x14ac:dyDescent="0.4">
      <c r="B297" s="548" t="s">
        <v>92</v>
      </c>
      <c r="C297" s="199" t="str">
        <f>+'critères bonus'!C29</f>
        <v>FEDER sans études avec infrastructure : la note hors bonification est comprise entre 22 et 42 sur 84 max</v>
      </c>
      <c r="D297" s="200"/>
      <c r="E297" s="201"/>
    </row>
    <row r="298" spans="2:5" x14ac:dyDescent="0.4">
      <c r="B298" s="549"/>
      <c r="C298" s="199" t="str">
        <f>+'critères bonus'!C30</f>
        <v>FEDER sans études sans infrastructure : la note hors bonification est comprise entre 21 et 40 sur 80 max</v>
      </c>
      <c r="D298" s="200"/>
      <c r="E298" s="201"/>
    </row>
    <row r="299" spans="2:5" x14ac:dyDescent="0.4">
      <c r="B299" s="549"/>
      <c r="C299" s="199" t="str">
        <f>+'critères bonus'!C31</f>
        <v>FEDER avec études sans infrastructure : la note hors bonification  est comprise entre 26 et 50 sur 100 max</v>
      </c>
      <c r="D299" s="200"/>
      <c r="E299" s="201"/>
    </row>
    <row r="300" spans="2:5" x14ac:dyDescent="0.4">
      <c r="B300" s="550"/>
      <c r="C300" s="199" t="str">
        <f>+'critères bonus'!C32</f>
        <v>FEDER avec études avec infrastructures : la note hors bonification  est comprise entre 27 et 52 sur 104 max</v>
      </c>
      <c r="D300" s="200"/>
      <c r="E300" s="201"/>
    </row>
    <row r="301" spans="2:5" x14ac:dyDescent="0.4">
      <c r="B301" s="551" t="s">
        <v>97</v>
      </c>
      <c r="C301" s="196" t="str">
        <f>+'critères bonus'!C33</f>
        <v>FEDER sans études avec infrastructure : la note hors bonification est supérieure ou égale à 43 sur 84 max</v>
      </c>
      <c r="D301" s="197"/>
      <c r="E301" s="202"/>
    </row>
    <row r="302" spans="2:5" x14ac:dyDescent="0.4">
      <c r="B302" s="552"/>
      <c r="C302" s="199" t="str">
        <f>+'critères bonus'!C34</f>
        <v>FEDER sans études sans infrastructure : la note hors bonification est supérieure ou égale à 41 sur 80 max</v>
      </c>
      <c r="D302" s="200"/>
      <c r="E302" s="129"/>
    </row>
    <row r="303" spans="2:5" x14ac:dyDescent="0.4">
      <c r="B303" s="552"/>
      <c r="C303" s="199" t="str">
        <f>+'critères bonus'!C35</f>
        <v>FEDER avec études sans infrastructure : la note hors bonification est supérieure ou égale à 51 sur 100 max</v>
      </c>
      <c r="D303" s="200"/>
      <c r="E303" s="129"/>
    </row>
    <row r="304" spans="2:5" x14ac:dyDescent="0.4">
      <c r="B304" s="553"/>
      <c r="C304" s="199" t="str">
        <f>+'critères bonus'!C36</f>
        <v>FEDER avec études avec infrastructures : la note hors bonification est supérieure ou égale à 53 sur 104 max</v>
      </c>
      <c r="D304" s="200"/>
      <c r="E304" s="129"/>
    </row>
    <row r="305" spans="2:8" x14ac:dyDescent="0.4">
      <c r="B305" s="203"/>
      <c r="H305" s="135"/>
    </row>
    <row r="306" spans="2:8" x14ac:dyDescent="0.4">
      <c r="B306" s="203"/>
      <c r="C306" s="204"/>
      <c r="D306" s="136"/>
      <c r="E306" s="136"/>
      <c r="F306" s="136"/>
    </row>
    <row r="307" spans="2:8" x14ac:dyDescent="0.4">
      <c r="B307" s="544" t="s">
        <v>102</v>
      </c>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5"/>
      <c r="C310" s="547"/>
      <c r="D310" s="547"/>
      <c r="E310" s="547"/>
      <c r="F310" s="547"/>
      <c r="G310" s="547"/>
      <c r="H310" s="547"/>
    </row>
    <row r="311" spans="2:8" x14ac:dyDescent="0.4">
      <c r="B311" s="546"/>
      <c r="C311" s="547"/>
      <c r="D311" s="547"/>
      <c r="E311" s="547"/>
      <c r="F311" s="547"/>
      <c r="G311" s="547"/>
      <c r="H311" s="547"/>
    </row>
    <row r="312" spans="2:8" x14ac:dyDescent="0.4">
      <c r="C312" s="204"/>
      <c r="D312" s="136"/>
      <c r="E312" s="136"/>
      <c r="F312" s="136"/>
    </row>
    <row r="313" spans="2:8" x14ac:dyDescent="0.4">
      <c r="C313" s="204"/>
      <c r="D313" s="136"/>
      <c r="E313" s="136"/>
      <c r="F313" s="136"/>
    </row>
    <row r="314" spans="2:8" x14ac:dyDescent="0.4">
      <c r="B314" s="205" t="s">
        <v>103</v>
      </c>
      <c r="C314" s="542"/>
      <c r="D314" s="542"/>
      <c r="E314" s="542"/>
      <c r="F314" s="542"/>
      <c r="G314" s="542"/>
      <c r="H314" s="542"/>
    </row>
    <row r="315" spans="2:8" x14ac:dyDescent="0.4">
      <c r="B315" s="205" t="s">
        <v>104</v>
      </c>
      <c r="C315" s="542"/>
      <c r="D315" s="542"/>
      <c r="E315" s="542"/>
      <c r="F315" s="542"/>
      <c r="G315" s="542"/>
      <c r="H315" s="542"/>
    </row>
    <row r="316" spans="2:8" x14ac:dyDescent="0.4">
      <c r="B316" s="205" t="s">
        <v>105</v>
      </c>
      <c r="C316" s="542"/>
      <c r="D316" s="542"/>
      <c r="E316" s="542"/>
      <c r="F316" s="542"/>
      <c r="G316" s="542"/>
      <c r="H316" s="542"/>
    </row>
    <row r="317" spans="2:8" x14ac:dyDescent="0.4">
      <c r="B317" s="205" t="s">
        <v>106</v>
      </c>
      <c r="C317" s="542"/>
      <c r="D317" s="542"/>
      <c r="E317" s="542"/>
      <c r="F317" s="542"/>
      <c r="G317" s="542"/>
      <c r="H317" s="542"/>
    </row>
    <row r="318" spans="2:8" x14ac:dyDescent="0.4">
      <c r="B318" s="205" t="s">
        <v>107</v>
      </c>
      <c r="C318" s="542"/>
      <c r="D318" s="542"/>
      <c r="E318" s="542"/>
      <c r="F318" s="542"/>
      <c r="G318" s="542"/>
      <c r="H318" s="542"/>
    </row>
    <row r="319" spans="2:8" x14ac:dyDescent="0.4">
      <c r="B319" s="205" t="s">
        <v>108</v>
      </c>
      <c r="C319" s="542"/>
      <c r="D319" s="542"/>
      <c r="E319" s="542"/>
      <c r="F319" s="542"/>
      <c r="G319" s="542"/>
      <c r="H319" s="542"/>
    </row>
    <row r="320" spans="2:8" x14ac:dyDescent="0.4">
      <c r="B320" s="206" t="s">
        <v>109</v>
      </c>
      <c r="C320" s="543" t="s">
        <v>110</v>
      </c>
      <c r="D320" s="543"/>
      <c r="E320" s="543"/>
      <c r="F320" s="543"/>
      <c r="G320" s="543"/>
      <c r="H320" s="543"/>
    </row>
    <row r="321" spans="2:8" x14ac:dyDescent="0.4">
      <c r="B321" s="205" t="s">
        <v>111</v>
      </c>
      <c r="C321" s="542"/>
      <c r="D321" s="542"/>
      <c r="E321" s="542"/>
      <c r="F321" s="542"/>
      <c r="G321" s="542"/>
      <c r="H321" s="542"/>
    </row>
  </sheetData>
  <mergeCells count="133">
    <mergeCell ref="B277:C277"/>
    <mergeCell ref="E151:G151"/>
    <mergeCell ref="B152:B156"/>
    <mergeCell ref="E152:G152"/>
    <mergeCell ref="E153:G153"/>
    <mergeCell ref="E159:G159"/>
    <mergeCell ref="B160:B164"/>
    <mergeCell ref="E161:G161"/>
    <mergeCell ref="E162:G162"/>
    <mergeCell ref="E166:G166"/>
    <mergeCell ref="E154:G154"/>
    <mergeCell ref="E155:G155"/>
    <mergeCell ref="E156:G156"/>
    <mergeCell ref="E160:G160"/>
    <mergeCell ref="E163:G163"/>
    <mergeCell ref="E164:G164"/>
    <mergeCell ref="E180:G180"/>
    <mergeCell ref="E183:G183"/>
    <mergeCell ref="B187:B188"/>
    <mergeCell ref="E187:G187"/>
    <mergeCell ref="E186:G186"/>
    <mergeCell ref="E179:G179"/>
    <mergeCell ref="E188:G188"/>
    <mergeCell ref="B214:B217"/>
    <mergeCell ref="B167:B171"/>
    <mergeCell ref="E169:G169"/>
    <mergeCell ref="E170:G170"/>
    <mergeCell ref="E171:G171"/>
    <mergeCell ref="D60:H60"/>
    <mergeCell ref="D61:H61"/>
    <mergeCell ref="C60:C61"/>
    <mergeCell ref="D56:H56"/>
    <mergeCell ref="D57:H57"/>
    <mergeCell ref="B118:B121"/>
    <mergeCell ref="B111:B114"/>
    <mergeCell ref="C40:H40"/>
    <mergeCell ref="B81:B82"/>
    <mergeCell ref="B83:B85"/>
    <mergeCell ref="B87:B88"/>
    <mergeCell ref="B105:B107"/>
    <mergeCell ref="C78:C79"/>
    <mergeCell ref="D78:D79"/>
    <mergeCell ref="B90:B95"/>
    <mergeCell ref="E78:E79"/>
    <mergeCell ref="F78:F79"/>
    <mergeCell ref="G78:G79"/>
    <mergeCell ref="H78:H79"/>
    <mergeCell ref="D53:H53"/>
    <mergeCell ref="C52:C59"/>
    <mergeCell ref="D59:H59"/>
    <mergeCell ref="D58:H58"/>
    <mergeCell ref="D54:H54"/>
    <mergeCell ref="B41:B42"/>
    <mergeCell ref="C41:H41"/>
    <mergeCell ref="C42:H42"/>
    <mergeCell ref="C43:H43"/>
    <mergeCell ref="C44:H44"/>
    <mergeCell ref="B11:H11"/>
    <mergeCell ref="A13:H14"/>
    <mergeCell ref="B99:B101"/>
    <mergeCell ref="D48:H48"/>
    <mergeCell ref="D50:H50"/>
    <mergeCell ref="D52:H52"/>
    <mergeCell ref="B48:B61"/>
    <mergeCell ref="C48:C50"/>
    <mergeCell ref="D51:H51"/>
    <mergeCell ref="D49:H49"/>
    <mergeCell ref="B22:B40"/>
    <mergeCell ref="C22:H22"/>
    <mergeCell ref="C23:H23"/>
    <mergeCell ref="C24:H24"/>
    <mergeCell ref="C25:H25"/>
    <mergeCell ref="C26:H26"/>
    <mergeCell ref="C36:H36"/>
    <mergeCell ref="C28:H28"/>
    <mergeCell ref="C29:H29"/>
    <mergeCell ref="C30:H30"/>
    <mergeCell ref="C31:H31"/>
    <mergeCell ref="C37:H37"/>
    <mergeCell ref="C38:H38"/>
    <mergeCell ref="C39:H39"/>
    <mergeCell ref="A6:B6"/>
    <mergeCell ref="C6:H6"/>
    <mergeCell ref="A2:H2"/>
    <mergeCell ref="A4:B4"/>
    <mergeCell ref="C4:H4"/>
    <mergeCell ref="A5:B5"/>
    <mergeCell ref="C5:H5"/>
    <mergeCell ref="B291:D291"/>
    <mergeCell ref="C292:D292"/>
    <mergeCell ref="C27:H27"/>
    <mergeCell ref="C32:H32"/>
    <mergeCell ref="C33:H33"/>
    <mergeCell ref="C34:H34"/>
    <mergeCell ref="C35:H35"/>
    <mergeCell ref="D55:H55"/>
    <mergeCell ref="A7:B7"/>
    <mergeCell ref="C7:H7"/>
    <mergeCell ref="A8:B8"/>
    <mergeCell ref="C8:H8"/>
    <mergeCell ref="A9:B9"/>
    <mergeCell ref="C9:H9"/>
    <mergeCell ref="B124:B127"/>
    <mergeCell ref="B130:B132"/>
    <mergeCell ref="B180:B183"/>
    <mergeCell ref="E214:G214"/>
    <mergeCell ref="E191:G191"/>
    <mergeCell ref="B192:B195"/>
    <mergeCell ref="E192:G192"/>
    <mergeCell ref="E195:G195"/>
    <mergeCell ref="E198:G198"/>
    <mergeCell ref="B199:B202"/>
    <mergeCell ref="E199:G199"/>
    <mergeCell ref="E217:G217"/>
    <mergeCell ref="E207:G207"/>
    <mergeCell ref="E210:G210"/>
    <mergeCell ref="E206:G206"/>
    <mergeCell ref="E213:G213"/>
    <mergeCell ref="B207:B210"/>
    <mergeCell ref="E202:G202"/>
    <mergeCell ref="C319:H319"/>
    <mergeCell ref="C320:H320"/>
    <mergeCell ref="C321:H321"/>
    <mergeCell ref="B293:B296"/>
    <mergeCell ref="B297:B300"/>
    <mergeCell ref="B301:B304"/>
    <mergeCell ref="B307:B311"/>
    <mergeCell ref="C307:H311"/>
    <mergeCell ref="C314:H314"/>
    <mergeCell ref="C315:H315"/>
    <mergeCell ref="C316:H316"/>
    <mergeCell ref="C317:H317"/>
    <mergeCell ref="C318:H31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D7EA1-CBFC-4F41-A2BD-8D0E13E83A4F}">
  <sheetPr>
    <tabColor rgb="FFFFFF00"/>
  </sheetPr>
  <dimension ref="A1:P320"/>
  <sheetViews>
    <sheetView showGridLines="0" zoomScale="55" zoomScaleNormal="55" workbookViewId="0">
      <selection activeCell="C269" sqref="C269"/>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17.54296875" style="115" customWidth="1"/>
    <col min="5" max="5" width="18.1796875" style="115" customWidth="1"/>
    <col min="6" max="6" width="14.7265625" style="115" customWidth="1"/>
    <col min="7" max="7" width="15.7265625" style="115" customWidth="1"/>
    <col min="8" max="8" width="27.5429687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20.5" x14ac:dyDescent="0.4">
      <c r="A6" s="482" t="s">
        <v>231</v>
      </c>
      <c r="B6" s="483"/>
      <c r="C6" s="484" t="s">
        <v>232</v>
      </c>
      <c r="D6" s="484"/>
      <c r="E6" s="484"/>
      <c r="F6" s="484"/>
      <c r="G6" s="484"/>
      <c r="H6" s="484"/>
    </row>
    <row r="7" spans="1:8" ht="20.5" x14ac:dyDescent="0.4">
      <c r="A7" s="482" t="s">
        <v>233</v>
      </c>
      <c r="B7" s="483"/>
      <c r="C7" s="484" t="s">
        <v>234</v>
      </c>
      <c r="D7" s="484"/>
      <c r="E7" s="484"/>
      <c r="F7" s="484"/>
      <c r="G7" s="484"/>
      <c r="H7" s="484"/>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ht="23" x14ac:dyDescent="0.5">
      <c r="B18" s="247" t="s">
        <v>235</v>
      </c>
      <c r="C18" s="116"/>
      <c r="D18" s="117"/>
      <c r="E18" s="117"/>
      <c r="F18" s="117"/>
      <c r="G18" s="118"/>
      <c r="H18" s="118"/>
    </row>
    <row r="19" spans="2:8" ht="23" x14ac:dyDescent="0.5">
      <c r="B19" s="247"/>
      <c r="C19" s="116"/>
      <c r="D19" s="117"/>
      <c r="E19" s="117"/>
      <c r="F19" s="117"/>
      <c r="G19" s="118"/>
      <c r="H19" s="118"/>
    </row>
    <row r="20" spans="2:8" ht="23" x14ac:dyDescent="0.5">
      <c r="B20" s="249" t="s">
        <v>124</v>
      </c>
    </row>
    <row r="21" spans="2:8" ht="23" x14ac:dyDescent="0.5">
      <c r="B21" s="249"/>
    </row>
    <row r="22" spans="2:8" ht="49.5" customHeight="1" x14ac:dyDescent="0.4">
      <c r="B22" s="512"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49.5" customHeight="1" x14ac:dyDescent="0.4">
      <c r="B23" s="513"/>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46.5" customHeight="1" x14ac:dyDescent="0.4">
      <c r="B24" s="513"/>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67.5" customHeight="1" x14ac:dyDescent="0.4">
      <c r="B25" s="513"/>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70.5" customHeight="1" x14ac:dyDescent="0.4">
      <c r="B26" s="513"/>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38.25" customHeight="1" x14ac:dyDescent="0.4">
      <c r="B27" s="513"/>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91.5" customHeight="1" x14ac:dyDescent="0.4">
      <c r="B28" s="513"/>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72.75" customHeight="1" x14ac:dyDescent="0.4">
      <c r="B29" s="513"/>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71.25" customHeight="1" x14ac:dyDescent="0.4">
      <c r="B30" s="513"/>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45.75" customHeight="1" x14ac:dyDescent="0.4">
      <c r="B31" s="513"/>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13"/>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8" ht="105.75" customHeight="1" x14ac:dyDescent="0.4">
      <c r="B33" s="513"/>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8" ht="64.5" customHeight="1" x14ac:dyDescent="0.4">
      <c r="B34" s="513"/>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8" ht="84" customHeight="1" x14ac:dyDescent="0.4">
      <c r="B35" s="513"/>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8" ht="51" customHeight="1" x14ac:dyDescent="0.4">
      <c r="B36" s="513"/>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8" x14ac:dyDescent="0.4">
      <c r="B37" s="513"/>
      <c r="C37" s="576" t="str">
        <f>+'Critères d''éligibilité socle'!C20</f>
        <v>L'opération respecte le principe d'éligibilité géographique conformément aux articles 63 et suivants du règlement (UE) n°2021/1060.</v>
      </c>
      <c r="D37" s="577"/>
      <c r="E37" s="577"/>
      <c r="F37" s="577"/>
      <c r="G37" s="577"/>
      <c r="H37" s="578"/>
    </row>
    <row r="38" spans="2:8" ht="123" customHeight="1" x14ac:dyDescent="0.4">
      <c r="B38" s="513"/>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8" ht="108" customHeight="1" x14ac:dyDescent="0.4">
      <c r="B39" s="513"/>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8" ht="45.75" customHeight="1" x14ac:dyDescent="0.4">
      <c r="B40" s="513"/>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8" ht="22.5" customHeight="1" x14ac:dyDescent="0.4">
      <c r="B41" s="513" t="s">
        <v>21</v>
      </c>
      <c r="C41" s="576" t="str">
        <f>+'Critères d''éligibilité socle'!C24</f>
        <v>L'opération est conforme aux champs d'intervention du FEDER définis à l'article 5 du règlement (UE) n°2021/1058.</v>
      </c>
      <c r="D41" s="577"/>
      <c r="E41" s="577"/>
      <c r="F41" s="577"/>
      <c r="G41" s="577"/>
      <c r="H41" s="578"/>
    </row>
    <row r="42" spans="2:8" x14ac:dyDescent="0.4">
      <c r="B42" s="513"/>
      <c r="C42" s="576" t="str">
        <f>+'Critères d''éligibilité socle'!C25</f>
        <v>L'opération est conforme aux exclusions du champs d'intervention du FEDER définies à l'article 7 du règlement (UE) n°2021/1058.</v>
      </c>
      <c r="D42" s="577"/>
      <c r="E42" s="577"/>
      <c r="F42" s="577"/>
      <c r="G42" s="577"/>
      <c r="H42" s="578"/>
    </row>
    <row r="43" spans="2:8" ht="41" x14ac:dyDescent="0.4">
      <c r="B43" s="250" t="s">
        <v>24</v>
      </c>
      <c r="C43" s="576" t="str">
        <f>+'Critères d''éligibilité socle'!C26</f>
        <v xml:space="preserve">L'opération est conforme aux champs d'intervention du FSE+ définis aux articles 16 et 22 du règlement (UE) n°2021/1057 </v>
      </c>
      <c r="D43" s="577"/>
      <c r="E43" s="577"/>
      <c r="F43" s="577"/>
      <c r="G43" s="577"/>
      <c r="H43" s="578"/>
    </row>
    <row r="44" spans="2:8" ht="41" x14ac:dyDescent="0.4">
      <c r="B44" s="251"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8" x14ac:dyDescent="0.4">
      <c r="B45" s="220"/>
      <c r="C45" s="221"/>
    </row>
    <row r="46" spans="2:8" ht="23" x14ac:dyDescent="0.5">
      <c r="B46" s="249" t="s">
        <v>125</v>
      </c>
    </row>
    <row r="47" spans="2:8" ht="23" x14ac:dyDescent="0.5">
      <c r="B47" s="249"/>
    </row>
    <row r="48" spans="2:8" ht="63" customHeight="1" x14ac:dyDescent="0.4">
      <c r="B48" s="603" t="s">
        <v>117</v>
      </c>
      <c r="C48" s="627" t="s">
        <v>236</v>
      </c>
      <c r="D48" s="502" t="s">
        <v>237</v>
      </c>
      <c r="E48" s="502"/>
      <c r="F48" s="502"/>
      <c r="G48" s="502"/>
      <c r="H48" s="503"/>
    </row>
    <row r="49" spans="2:16" ht="42" customHeight="1" x14ac:dyDescent="0.4">
      <c r="B49" s="604"/>
      <c r="C49" s="628"/>
      <c r="D49" s="565" t="s">
        <v>238</v>
      </c>
      <c r="E49" s="566"/>
      <c r="F49" s="566"/>
      <c r="G49" s="566"/>
      <c r="H49" s="567"/>
    </row>
    <row r="50" spans="2:16" ht="28.15" customHeight="1" x14ac:dyDescent="0.4">
      <c r="B50" s="605"/>
      <c r="C50" s="629"/>
      <c r="D50" s="589" t="s">
        <v>178</v>
      </c>
      <c r="E50" s="590"/>
      <c r="F50" s="590"/>
      <c r="G50" s="590"/>
      <c r="H50" s="591"/>
      <c r="I50" s="234"/>
      <c r="J50" s="234"/>
      <c r="K50" s="234"/>
    </row>
    <row r="51" spans="2:16" x14ac:dyDescent="0.4">
      <c r="D51" s="234"/>
      <c r="E51" s="234"/>
      <c r="F51" s="234"/>
      <c r="G51" s="234"/>
      <c r="H51" s="234"/>
      <c r="I51" s="234"/>
      <c r="J51" s="234"/>
      <c r="K51" s="234"/>
      <c r="M51" s="236"/>
      <c r="N51" s="222"/>
      <c r="O51" s="222"/>
      <c r="P51" s="222"/>
    </row>
    <row r="52" spans="2:16" hidden="1" x14ac:dyDescent="0.4">
      <c r="M52" s="236"/>
      <c r="N52" s="222"/>
      <c r="O52" s="222"/>
      <c r="P52" s="222"/>
    </row>
    <row r="53" spans="2:16" hidden="1" x14ac:dyDescent="0.4">
      <c r="M53" s="236"/>
      <c r="N53" s="222"/>
      <c r="O53" s="222"/>
      <c r="P53" s="222"/>
    </row>
    <row r="54" spans="2:16" hidden="1" x14ac:dyDescent="0.4">
      <c r="M54" s="236"/>
      <c r="N54" s="222"/>
      <c r="O54" s="222"/>
      <c r="P54" s="222"/>
    </row>
    <row r="55" spans="2:16" hidden="1" x14ac:dyDescent="0.4">
      <c r="M55" s="236"/>
      <c r="N55" s="222"/>
      <c r="O55" s="222"/>
      <c r="P55" s="222"/>
    </row>
    <row r="56" spans="2:16" hidden="1" x14ac:dyDescent="0.4">
      <c r="M56" s="236"/>
      <c r="N56" s="222"/>
      <c r="O56" s="222"/>
      <c r="P56" s="222"/>
    </row>
    <row r="57" spans="2:16" hidden="1" x14ac:dyDescent="0.4">
      <c r="M57" s="236"/>
      <c r="N57" s="222"/>
      <c r="O57" s="222"/>
      <c r="P57" s="222"/>
    </row>
    <row r="58" spans="2:16" hidden="1" x14ac:dyDescent="0.4">
      <c r="M58" s="236"/>
      <c r="N58" s="222"/>
      <c r="O58" s="222"/>
      <c r="P58" s="222"/>
    </row>
    <row r="59" spans="2:16" hidden="1" x14ac:dyDescent="0.4">
      <c r="M59" s="236"/>
      <c r="N59" s="222"/>
      <c r="O59" s="222"/>
      <c r="P59" s="222"/>
    </row>
    <row r="60" spans="2:16" hidden="1" x14ac:dyDescent="0.4">
      <c r="M60" s="236"/>
      <c r="N60" s="222"/>
      <c r="O60" s="222"/>
      <c r="P60" s="222"/>
    </row>
    <row r="61" spans="2:16" hidden="1" x14ac:dyDescent="0.4">
      <c r="M61" s="236"/>
      <c r="N61" s="222"/>
      <c r="O61" s="222"/>
      <c r="P61" s="222"/>
    </row>
    <row r="62" spans="2:16" hidden="1" x14ac:dyDescent="0.4">
      <c r="M62" s="236"/>
      <c r="N62" s="222"/>
      <c r="O62" s="222"/>
      <c r="P62" s="222"/>
    </row>
    <row r="63" spans="2:16" hidden="1" x14ac:dyDescent="0.4">
      <c r="M63" s="236"/>
      <c r="N63" s="222"/>
      <c r="O63" s="222"/>
      <c r="P63" s="222"/>
    </row>
    <row r="64" spans="2:16" hidden="1" x14ac:dyDescent="0.4">
      <c r="M64" s="236"/>
      <c r="N64" s="222"/>
      <c r="O64" s="222"/>
      <c r="P64" s="222"/>
    </row>
    <row r="65" spans="1:16" hidden="1" x14ac:dyDescent="0.4">
      <c r="M65" s="236"/>
      <c r="N65" s="222"/>
      <c r="O65" s="222"/>
      <c r="P65" s="222"/>
    </row>
    <row r="66" spans="1:16" hidden="1" x14ac:dyDescent="0.4">
      <c r="M66" s="236"/>
      <c r="N66" s="222"/>
      <c r="O66" s="222"/>
      <c r="P66" s="222"/>
    </row>
    <row r="67" spans="1:16" hidden="1" x14ac:dyDescent="0.4">
      <c r="M67" s="236"/>
      <c r="N67" s="222"/>
      <c r="O67" s="222"/>
      <c r="P67" s="222"/>
    </row>
    <row r="68" spans="1:16" hidden="1" x14ac:dyDescent="0.4">
      <c r="M68" s="236"/>
      <c r="N68" s="222"/>
      <c r="O68" s="222"/>
      <c r="P68" s="222"/>
    </row>
    <row r="69" spans="1:16" hidden="1" x14ac:dyDescent="0.4">
      <c r="M69" s="236"/>
      <c r="N69" s="222"/>
      <c r="O69" s="222"/>
      <c r="P69" s="222"/>
    </row>
    <row r="70" spans="1:16" hidden="1" x14ac:dyDescent="0.4">
      <c r="M70" s="236"/>
      <c r="N70" s="222"/>
      <c r="O70" s="222"/>
      <c r="P70" s="222"/>
    </row>
    <row r="71" spans="1:16" hidden="1" x14ac:dyDescent="0.4">
      <c r="M71" s="236"/>
      <c r="N71" s="222"/>
      <c r="O71" s="222"/>
      <c r="P71" s="222"/>
    </row>
    <row r="72" spans="1:16" hidden="1" x14ac:dyDescent="0.4">
      <c r="M72" s="236"/>
      <c r="N72" s="222"/>
      <c r="O72" s="222"/>
      <c r="P72" s="222"/>
    </row>
    <row r="73" spans="1:16" x14ac:dyDescent="0.4">
      <c r="M73" s="236"/>
      <c r="N73" s="222"/>
      <c r="O73" s="222"/>
      <c r="P73" s="222"/>
    </row>
    <row r="74" spans="1:16" ht="23" x14ac:dyDescent="0.5">
      <c r="B74" s="247" t="s">
        <v>133</v>
      </c>
      <c r="C74" s="116"/>
      <c r="E74" s="117"/>
      <c r="F74" s="117"/>
      <c r="G74" s="118"/>
      <c r="H74" s="118"/>
      <c r="M74" s="236"/>
      <c r="N74" s="222"/>
      <c r="O74" s="222"/>
      <c r="P74" s="222"/>
    </row>
    <row r="75" spans="1:16" ht="23" x14ac:dyDescent="0.5">
      <c r="B75" s="247"/>
      <c r="C75" s="116"/>
      <c r="E75" s="117"/>
      <c r="F75" s="117"/>
      <c r="G75" s="118"/>
      <c r="H75" s="118"/>
      <c r="M75" s="236"/>
      <c r="N75" s="222"/>
      <c r="O75" s="222"/>
      <c r="P75" s="222"/>
    </row>
    <row r="76" spans="1:16" ht="23" x14ac:dyDescent="0.5">
      <c r="B76" s="247" t="s">
        <v>134</v>
      </c>
      <c r="C76" s="116"/>
      <c r="D76" s="219"/>
      <c r="E76" s="117"/>
      <c r="F76" s="117"/>
      <c r="G76" s="118"/>
      <c r="H76" s="118"/>
      <c r="M76" s="236"/>
      <c r="N76" s="222"/>
      <c r="O76" s="222"/>
      <c r="P76" s="222"/>
    </row>
    <row r="77" spans="1:16" ht="23" x14ac:dyDescent="0.5">
      <c r="B77" s="247"/>
      <c r="C77" s="116"/>
      <c r="D77" s="219"/>
      <c r="E77" s="117"/>
      <c r="F77" s="117"/>
      <c r="G77" s="118"/>
      <c r="H77" s="118"/>
      <c r="M77" s="236"/>
      <c r="N77" s="222"/>
      <c r="O77" s="222"/>
      <c r="P77" s="222"/>
    </row>
    <row r="78" spans="1:16" x14ac:dyDescent="0.4">
      <c r="A78" s="115" t="s">
        <v>29</v>
      </c>
      <c r="B78" s="119"/>
      <c r="C78" s="432" t="s">
        <v>135</v>
      </c>
      <c r="D78" s="432" t="s">
        <v>31</v>
      </c>
      <c r="E78" s="432" t="s">
        <v>141</v>
      </c>
      <c r="F78" s="432" t="s">
        <v>33</v>
      </c>
      <c r="G78" s="436" t="s">
        <v>34</v>
      </c>
      <c r="H78" s="432" t="s">
        <v>35</v>
      </c>
    </row>
    <row r="79" spans="1:16" x14ac:dyDescent="0.4">
      <c r="B79" s="120"/>
      <c r="C79" s="433"/>
      <c r="D79" s="433"/>
      <c r="E79" s="433"/>
      <c r="F79" s="433"/>
      <c r="G79" s="437"/>
      <c r="H79" s="433"/>
    </row>
    <row r="80" spans="1:16"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row>
    <row r="81" spans="2:11"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row>
    <row r="82" spans="2:11" ht="72"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row>
    <row r="83" spans="2:11" ht="36"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row>
    <row r="84" spans="2:11" ht="18.75" customHeight="1"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row>
    <row r="85" spans="2:11" ht="54"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236"/>
    </row>
    <row r="86" spans="2:11" ht="126" customHeight="1"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1" ht="56.25" customHeight="1"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1" ht="36"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1" ht="20.5" x14ac:dyDescent="0.45">
      <c r="B89" s="133"/>
      <c r="C89" s="124"/>
      <c r="D89" s="125"/>
      <c r="E89" s="125"/>
      <c r="F89" s="125"/>
      <c r="G89" s="125"/>
      <c r="H89" s="125"/>
      <c r="J89" s="135"/>
    </row>
    <row r="90" spans="2:11" ht="18.75" customHeight="1"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1" ht="18.75" customHeight="1"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1" ht="18.75" customHeight="1" x14ac:dyDescent="0.4">
      <c r="B92" s="531"/>
      <c r="C92" s="265" t="str">
        <f>+'critères transversaux'!C18</f>
        <v>Sous-total FEDER avec études sans infrastructure</v>
      </c>
      <c r="D92" s="252"/>
      <c r="E92" s="122">
        <f>+SUM(E80:E88)-E86</f>
        <v>25</v>
      </c>
      <c r="F92" s="122">
        <f>+SUM(F80:F88)-F86</f>
        <v>0</v>
      </c>
      <c r="G92" s="128"/>
      <c r="H92" s="128"/>
      <c r="J92" s="135"/>
    </row>
    <row r="93" spans="2:11" ht="18.75" customHeight="1" x14ac:dyDescent="0.4">
      <c r="B93" s="531"/>
      <c r="C93" s="265" t="str">
        <f>+'critères transversaux'!C19</f>
        <v>Sous total FEDER avec études avec infrastructures</v>
      </c>
      <c r="D93" s="266"/>
      <c r="E93" s="122">
        <f>+SUM(E80:E88)</f>
        <v>26</v>
      </c>
      <c r="F93" s="122">
        <f>+SUM(F80:F88)</f>
        <v>0</v>
      </c>
      <c r="G93" s="129"/>
      <c r="H93" s="129"/>
    </row>
    <row r="94" spans="2:11" x14ac:dyDescent="0.4">
      <c r="B94" s="531"/>
      <c r="C94" s="265" t="str">
        <f>+'critères transversaux'!C20</f>
        <v>Sous-total FSE+ sans études</v>
      </c>
      <c r="D94" s="266"/>
      <c r="E94" s="122">
        <f>+SUM(E80:E85)</f>
        <v>20</v>
      </c>
      <c r="F94" s="122">
        <f>+SUM(F80:F85)</f>
        <v>0</v>
      </c>
      <c r="G94" s="129"/>
      <c r="H94" s="129"/>
    </row>
    <row r="95" spans="2:11" x14ac:dyDescent="0.4">
      <c r="B95" s="435"/>
      <c r="C95" s="265" t="str">
        <f>+'critères transversaux'!C21</f>
        <v>Sous-total FSE+ avec études</v>
      </c>
      <c r="D95" s="266"/>
      <c r="E95" s="122">
        <f>+SUM(E80:E85)+E87+E88</f>
        <v>25</v>
      </c>
      <c r="F95" s="122">
        <f>+SUM(F80:F85)+F87+F88</f>
        <v>0</v>
      </c>
      <c r="G95" s="129"/>
      <c r="H95" s="129"/>
    </row>
    <row r="97" spans="2:16" x14ac:dyDescent="0.4">
      <c r="B97" s="272"/>
      <c r="C97" s="204"/>
      <c r="E97" s="136"/>
      <c r="F97" s="136"/>
      <c r="M97" s="236"/>
      <c r="N97" s="222"/>
      <c r="O97" s="222"/>
      <c r="P97" s="222"/>
    </row>
    <row r="98" spans="2:16" x14ac:dyDescent="0.4">
      <c r="B98" s="272"/>
      <c r="C98" s="204"/>
      <c r="E98" s="136"/>
      <c r="F98" s="136"/>
      <c r="M98" s="236"/>
      <c r="N98" s="222"/>
      <c r="O98" s="222"/>
      <c r="P98" s="222"/>
    </row>
    <row r="99" spans="2:16" ht="23" x14ac:dyDescent="0.5">
      <c r="B99" s="247" t="s">
        <v>137</v>
      </c>
      <c r="C99" s="224"/>
      <c r="D99" s="219"/>
      <c r="M99" s="221"/>
      <c r="N99" s="222"/>
      <c r="O99" s="222"/>
      <c r="P99" s="222"/>
    </row>
    <row r="101" spans="2:16" ht="36" x14ac:dyDescent="0.4">
      <c r="B101" s="561" t="s">
        <v>233</v>
      </c>
      <c r="C101" s="226" t="s">
        <v>140</v>
      </c>
      <c r="D101" s="226" t="s">
        <v>31</v>
      </c>
      <c r="E101" s="227" t="s">
        <v>141</v>
      </c>
      <c r="F101" s="226" t="s">
        <v>142</v>
      </c>
      <c r="G101" s="227" t="s">
        <v>71</v>
      </c>
      <c r="H101" s="228" t="s">
        <v>35</v>
      </c>
    </row>
    <row r="102" spans="2:16" ht="36" x14ac:dyDescent="0.4">
      <c r="B102" s="562"/>
      <c r="C102" s="295" t="s">
        <v>239</v>
      </c>
      <c r="D102" s="253"/>
      <c r="E102" s="254">
        <v>2</v>
      </c>
      <c r="F102" s="254">
        <f>D102*E102</f>
        <v>0</v>
      </c>
      <c r="G102" s="255"/>
      <c r="H102" s="256"/>
    </row>
    <row r="103" spans="2:16" ht="36" x14ac:dyDescent="0.4">
      <c r="B103" s="562"/>
      <c r="C103" s="264" t="s">
        <v>179</v>
      </c>
      <c r="D103" s="253"/>
      <c r="E103" s="254">
        <v>2</v>
      </c>
      <c r="F103" s="254">
        <f t="shared" ref="F103:F107" si="0">D103*E103</f>
        <v>0</v>
      </c>
      <c r="G103" s="255"/>
      <c r="H103" s="256"/>
    </row>
    <row r="104" spans="2:16" x14ac:dyDescent="0.4">
      <c r="B104" s="562"/>
      <c r="C104" s="295" t="s">
        <v>180</v>
      </c>
      <c r="D104" s="253"/>
      <c r="E104" s="254">
        <v>2</v>
      </c>
      <c r="F104" s="254">
        <f t="shared" si="0"/>
        <v>0</v>
      </c>
      <c r="G104" s="255"/>
      <c r="H104" s="256"/>
    </row>
    <row r="105" spans="2:16" x14ac:dyDescent="0.4">
      <c r="B105" s="562"/>
      <c r="C105" s="264" t="s">
        <v>181</v>
      </c>
      <c r="D105" s="253"/>
      <c r="E105" s="254">
        <v>2</v>
      </c>
      <c r="F105" s="254">
        <f t="shared" si="0"/>
        <v>0</v>
      </c>
      <c r="G105" s="255"/>
      <c r="H105" s="256"/>
    </row>
    <row r="106" spans="2:16" x14ac:dyDescent="0.4">
      <c r="B106" s="563"/>
      <c r="C106" s="261" t="s">
        <v>182</v>
      </c>
      <c r="D106" s="262"/>
      <c r="E106" s="263">
        <v>2</v>
      </c>
      <c r="F106" s="254">
        <f t="shared" si="0"/>
        <v>0</v>
      </c>
      <c r="G106" s="296"/>
      <c r="H106" s="297"/>
    </row>
    <row r="107" spans="2:16" x14ac:dyDescent="0.4">
      <c r="B107" s="563"/>
      <c r="C107" s="261" t="s">
        <v>183</v>
      </c>
      <c r="D107" s="262"/>
      <c r="E107" s="263">
        <v>3</v>
      </c>
      <c r="F107" s="254">
        <f t="shared" si="0"/>
        <v>0</v>
      </c>
      <c r="G107" s="296"/>
      <c r="H107" s="297"/>
    </row>
    <row r="108" spans="2:16" x14ac:dyDescent="0.4">
      <c r="B108" s="564"/>
      <c r="C108" s="257" t="s">
        <v>78</v>
      </c>
      <c r="D108" s="257"/>
      <c r="E108" s="258"/>
      <c r="F108" s="259">
        <f>SUM(F102:F107)</f>
        <v>0</v>
      </c>
      <c r="G108" s="257"/>
      <c r="H108" s="260"/>
    </row>
    <row r="110" spans="2:16" hidden="1" x14ac:dyDescent="0.4"/>
    <row r="111" spans="2:16" hidden="1" x14ac:dyDescent="0.4"/>
    <row r="112" spans="2:16"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45" spans="2:10" x14ac:dyDescent="0.4">
      <c r="B145" s="190" t="s">
        <v>80</v>
      </c>
      <c r="C145" s="191"/>
      <c r="D145" s="128">
        <f>+F108</f>
        <v>0</v>
      </c>
    </row>
    <row r="147" spans="2:10" ht="23" x14ac:dyDescent="0.5">
      <c r="B147" s="247" t="s">
        <v>152</v>
      </c>
    </row>
    <row r="148" spans="2:10" s="298" customFormat="1" ht="23" x14ac:dyDescent="0.5">
      <c r="B148" s="247" t="s">
        <v>153</v>
      </c>
    </row>
    <row r="149" spans="2:10" s="298" customFormat="1" ht="23.5" hidden="1" thickBot="1" x14ac:dyDescent="0.55000000000000004">
      <c r="B149" s="247"/>
    </row>
    <row r="150" spans="2:10" ht="36.5" hidden="1" thickBot="1" x14ac:dyDescent="0.45">
      <c r="B150" s="137"/>
      <c r="C150" s="138" t="s">
        <v>69</v>
      </c>
      <c r="D150" s="139" t="e">
        <f>+'critères bonus'!#REF!</f>
        <v>#REF!</v>
      </c>
      <c r="E150" s="524" t="s">
        <v>71</v>
      </c>
      <c r="F150" s="525"/>
      <c r="G150" s="526"/>
      <c r="H150" s="140" t="s">
        <v>35</v>
      </c>
    </row>
    <row r="151" spans="2:10" hidden="1" x14ac:dyDescent="0.4">
      <c r="B151" s="579" t="s">
        <v>154</v>
      </c>
      <c r="C151" s="159" t="e">
        <f>+'critères bonus'!#REF!</f>
        <v>#REF!</v>
      </c>
      <c r="D151" s="142"/>
      <c r="E151" s="470"/>
      <c r="F151" s="471"/>
      <c r="G151" s="472"/>
      <c r="H151" s="143"/>
      <c r="I151" s="234"/>
      <c r="J151" s="234"/>
    </row>
    <row r="152" spans="2:10" ht="48.75" hidden="1" customHeight="1" x14ac:dyDescent="0.4">
      <c r="B152" s="579"/>
      <c r="C152" s="160" t="e">
        <f>+'critères bonus'!#REF!</f>
        <v>#REF!</v>
      </c>
      <c r="D152" s="145"/>
      <c r="E152" s="522"/>
      <c r="F152" s="522"/>
      <c r="G152" s="522"/>
      <c r="H152" s="146"/>
      <c r="I152" s="234"/>
      <c r="J152" s="234"/>
    </row>
    <row r="153" spans="2:10" hidden="1" x14ac:dyDescent="0.4">
      <c r="B153" s="579"/>
      <c r="C153" s="160" t="e">
        <f>+'critères bonus'!#REF!</f>
        <v>#REF!</v>
      </c>
      <c r="D153" s="145"/>
      <c r="E153" s="522"/>
      <c r="F153" s="522"/>
      <c r="G153" s="522"/>
      <c r="H153" s="146"/>
      <c r="I153" s="234"/>
      <c r="J153" s="234"/>
    </row>
    <row r="154" spans="2:10" ht="18.5" hidden="1" thickBot="1" x14ac:dyDescent="0.45">
      <c r="B154" s="579"/>
      <c r="C154" s="235" t="e">
        <f>+'critères bonus'!#REF!</f>
        <v>#REF!</v>
      </c>
      <c r="D154" s="148"/>
      <c r="E154" s="473"/>
      <c r="F154" s="473"/>
      <c r="G154" s="473"/>
      <c r="H154" s="149"/>
      <c r="I154" s="234"/>
      <c r="J154" s="234"/>
    </row>
    <row r="155" spans="2:10" ht="18.5" hidden="1" thickBot="1" x14ac:dyDescent="0.45">
      <c r="B155" s="580"/>
      <c r="C155" s="150" t="s">
        <v>155</v>
      </c>
      <c r="D155" s="151">
        <f>+SUM(D151:D154)</f>
        <v>0</v>
      </c>
      <c r="E155" s="523"/>
      <c r="F155" s="523"/>
      <c r="G155" s="523"/>
      <c r="H155" s="152"/>
      <c r="I155" s="234"/>
      <c r="J155" s="234"/>
    </row>
    <row r="156" spans="2:10" hidden="1" x14ac:dyDescent="0.4">
      <c r="I156" s="234"/>
      <c r="J156" s="234"/>
    </row>
    <row r="157" spans="2:10" ht="18.5" hidden="1" thickBot="1" x14ac:dyDescent="0.45">
      <c r="B157" s="153"/>
      <c r="C157" s="154"/>
      <c r="D157" s="136"/>
      <c r="I157" s="234"/>
      <c r="J157" s="234"/>
    </row>
    <row r="158" spans="2:10" ht="36.5" hidden="1" thickBot="1" x14ac:dyDescent="0.45">
      <c r="B158" s="155"/>
      <c r="C158" s="156" t="s">
        <v>156</v>
      </c>
      <c r="D158" s="139" t="str">
        <f>+'critères bonus'!D8</f>
        <v>Note (0 à 2)</v>
      </c>
      <c r="E158" s="532" t="s">
        <v>71</v>
      </c>
      <c r="F158" s="532"/>
      <c r="G158" s="532"/>
      <c r="H158" s="158" t="s">
        <v>35</v>
      </c>
      <c r="I158" s="234"/>
      <c r="J158" s="234"/>
    </row>
    <row r="159" spans="2:10" hidden="1" x14ac:dyDescent="0.4">
      <c r="B159" s="557" t="s">
        <v>157</v>
      </c>
      <c r="C159" s="159" t="e">
        <f>+'critères bonus'!#REF!</f>
        <v>#REF!</v>
      </c>
      <c r="D159" s="142"/>
      <c r="E159" s="536"/>
      <c r="F159" s="536"/>
      <c r="G159" s="536"/>
      <c r="H159" s="143"/>
      <c r="I159" s="234"/>
      <c r="J159" s="124"/>
    </row>
    <row r="160" spans="2:10" hidden="1" x14ac:dyDescent="0.4">
      <c r="B160" s="558"/>
      <c r="C160" s="160" t="e">
        <f>+'critères bonus'!#REF!</f>
        <v>#REF!</v>
      </c>
      <c r="D160" s="145"/>
      <c r="E160" s="522"/>
      <c r="F160" s="522"/>
      <c r="G160" s="522"/>
      <c r="H160" s="146"/>
      <c r="I160" s="234"/>
      <c r="J160" s="234"/>
    </row>
    <row r="161" spans="2:11" hidden="1" x14ac:dyDescent="0.4">
      <c r="B161" s="558"/>
      <c r="C161" s="160" t="e">
        <f>+'critères bonus'!#REF!</f>
        <v>#REF!</v>
      </c>
      <c r="D161" s="145"/>
      <c r="E161" s="522"/>
      <c r="F161" s="522"/>
      <c r="G161" s="522"/>
      <c r="H161" s="146"/>
      <c r="I161" s="234"/>
      <c r="J161" s="234"/>
    </row>
    <row r="162" spans="2:11" ht="18.5" hidden="1" thickBot="1" x14ac:dyDescent="0.45">
      <c r="B162" s="558"/>
      <c r="C162" s="161" t="e">
        <f>+'critères bonus'!#REF!</f>
        <v>#REF!</v>
      </c>
      <c r="D162" s="162"/>
      <c r="E162" s="537"/>
      <c r="F162" s="537"/>
      <c r="G162" s="537"/>
      <c r="H162" s="163"/>
      <c r="I162" s="234"/>
      <c r="J162" s="234"/>
    </row>
    <row r="163" spans="2:11" ht="18.5" hidden="1" thickBot="1" x14ac:dyDescent="0.45">
      <c r="B163" s="559"/>
      <c r="C163" s="164" t="s">
        <v>158</v>
      </c>
      <c r="D163" s="165">
        <f>+SUM(D159:D162)</f>
        <v>0</v>
      </c>
      <c r="E163" s="538"/>
      <c r="F163" s="538"/>
      <c r="G163" s="538"/>
      <c r="H163" s="166"/>
      <c r="I163" s="234"/>
      <c r="J163" s="234"/>
    </row>
    <row r="164" spans="2:11" ht="18.5" thickBot="1" x14ac:dyDescent="0.45">
      <c r="B164" s="153"/>
      <c r="C164" s="154"/>
      <c r="D164" s="136"/>
      <c r="I164" s="234"/>
      <c r="J164" s="234"/>
    </row>
    <row r="165" spans="2:11" ht="36.5" thickBot="1" x14ac:dyDescent="0.45">
      <c r="B165" s="167"/>
      <c r="C165" s="168" t="s">
        <v>69</v>
      </c>
      <c r="D165" s="169" t="s">
        <v>70</v>
      </c>
      <c r="E165" s="460" t="s">
        <v>71</v>
      </c>
      <c r="F165" s="460"/>
      <c r="G165" s="460"/>
      <c r="H165" s="170" t="s">
        <v>35</v>
      </c>
      <c r="I165" s="234"/>
      <c r="J165" s="234"/>
    </row>
    <row r="166" spans="2:11" ht="54" x14ac:dyDescent="0.4">
      <c r="B166" s="554"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I166" s="234"/>
      <c r="J166" s="301"/>
    </row>
    <row r="167" spans="2:11" ht="90" x14ac:dyDescent="0.4">
      <c r="B167" s="555"/>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301"/>
    </row>
    <row r="168" spans="2:11" ht="36" x14ac:dyDescent="0.4">
      <c r="B168" s="555"/>
      <c r="C168" s="160" t="str">
        <f>+'critères bonus'!C12</f>
        <v>Le projet anticipe ses retombées économiques, sociales et environnementales (analyses, études). Cette notation s'effectue sur 1 point.</v>
      </c>
      <c r="D168" s="181"/>
      <c r="E168" s="461"/>
      <c r="F168" s="462"/>
      <c r="G168" s="463"/>
      <c r="H168" s="182"/>
      <c r="I168" s="234"/>
    </row>
    <row r="169" spans="2:11" ht="36.5" thickBot="1" x14ac:dyDescent="0.45">
      <c r="B169" s="555"/>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c r="K169" s="234"/>
    </row>
    <row r="170" spans="2:11" ht="18.5" thickBot="1" x14ac:dyDescent="0.45">
      <c r="B170" s="556"/>
      <c r="C170" s="185" t="s">
        <v>184</v>
      </c>
      <c r="D170" s="186">
        <f>+SUM(D166:D169)</f>
        <v>0</v>
      </c>
      <c r="E170" s="467"/>
      <c r="F170" s="467"/>
      <c r="G170" s="467"/>
      <c r="H170" s="187"/>
    </row>
    <row r="172" spans="2:11" x14ac:dyDescent="0.4">
      <c r="B172" s="369" t="s">
        <v>223</v>
      </c>
      <c r="C172" s="191"/>
      <c r="D172" s="128">
        <f>+D170+D163+D155</f>
        <v>0</v>
      </c>
      <c r="E172" s="115" t="s">
        <v>160</v>
      </c>
    </row>
    <row r="173" spans="2:11" x14ac:dyDescent="0.4">
      <c r="B173" s="190"/>
      <c r="C173" s="239"/>
      <c r="D173" s="128"/>
    </row>
    <row r="174" spans="2:11" hidden="1" x14ac:dyDescent="0.4"/>
    <row r="175" spans="2:11" ht="23" hidden="1" x14ac:dyDescent="0.5">
      <c r="B175" s="247" t="s">
        <v>161</v>
      </c>
    </row>
    <row r="176" spans="2:11" hidden="1" x14ac:dyDescent="0.4">
      <c r="B176" s="273"/>
    </row>
    <row r="177" spans="2:8" ht="36" hidden="1" x14ac:dyDescent="0.4">
      <c r="B177" s="241"/>
      <c r="C177" s="274" t="s">
        <v>69</v>
      </c>
      <c r="D177" s="274" t="s">
        <v>163</v>
      </c>
      <c r="E177" s="592" t="s">
        <v>71</v>
      </c>
      <c r="F177" s="593"/>
      <c r="G177" s="594"/>
      <c r="H177" s="275" t="s">
        <v>35</v>
      </c>
    </row>
    <row r="178" spans="2:8" hidden="1" x14ac:dyDescent="0.4">
      <c r="B178" s="584" t="s">
        <v>233</v>
      </c>
      <c r="C178" s="276"/>
      <c r="D178" s="145"/>
      <c r="E178" s="585"/>
      <c r="F178" s="586"/>
      <c r="G178" s="587"/>
      <c r="H178" s="277"/>
    </row>
    <row r="179" spans="2:8" hidden="1" x14ac:dyDescent="0.4">
      <c r="B179" s="564"/>
      <c r="C179" s="280" t="s">
        <v>78</v>
      </c>
      <c r="D179" s="281">
        <f>+SUM(D178:D178)</f>
        <v>0</v>
      </c>
      <c r="E179" s="588"/>
      <c r="F179" s="588"/>
      <c r="G179" s="588"/>
      <c r="H179" s="282"/>
    </row>
    <row r="180" spans="2:8" hidden="1" x14ac:dyDescent="0.4"/>
    <row r="181" spans="2:8" hidden="1" x14ac:dyDescent="0.4">
      <c r="B181" s="190" t="s">
        <v>165</v>
      </c>
      <c r="C181" s="191"/>
      <c r="D181" s="128">
        <f>+D179</f>
        <v>0</v>
      </c>
      <c r="E181" s="115" t="s">
        <v>166</v>
      </c>
    </row>
    <row r="183" spans="2:8" hidden="1" x14ac:dyDescent="0.4"/>
    <row r="184" spans="2:8" hidden="1" x14ac:dyDescent="0.4"/>
    <row r="185" spans="2:8" hidden="1" x14ac:dyDescent="0.4"/>
    <row r="186" spans="2:8" hidden="1" x14ac:dyDescent="0.4"/>
    <row r="187" spans="2:8" hidden="1" x14ac:dyDescent="0.4"/>
    <row r="188" spans="2:8" hidden="1" x14ac:dyDescent="0.4"/>
    <row r="189" spans="2:8" hidden="1" x14ac:dyDescent="0.4"/>
    <row r="190" spans="2:8" hidden="1" x14ac:dyDescent="0.4"/>
    <row r="191" spans="2:8" hidden="1" x14ac:dyDescent="0.4"/>
    <row r="192" spans="2:8"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70" spans="2:4" x14ac:dyDescent="0.4">
      <c r="B270" s="369" t="s">
        <v>167</v>
      </c>
      <c r="C270" s="191"/>
    </row>
    <row r="271" spans="2:4" x14ac:dyDescent="0.4">
      <c r="B271" s="370" t="s">
        <v>52</v>
      </c>
      <c r="C271" s="371"/>
      <c r="D271" s="372">
        <f>+F90</f>
        <v>0</v>
      </c>
    </row>
    <row r="272" spans="2:4" x14ac:dyDescent="0.4">
      <c r="B272" s="370" t="s">
        <v>53</v>
      </c>
      <c r="C272" s="371"/>
      <c r="D272" s="372">
        <f>+F91</f>
        <v>0</v>
      </c>
    </row>
    <row r="273" spans="2:4" x14ac:dyDescent="0.4">
      <c r="B273" s="370" t="s">
        <v>54</v>
      </c>
      <c r="C273" s="371"/>
      <c r="D273" s="372">
        <f>+F92</f>
        <v>0</v>
      </c>
    </row>
    <row r="274" spans="2:4" x14ac:dyDescent="0.4">
      <c r="B274" s="370" t="s">
        <v>55</v>
      </c>
      <c r="C274" s="371"/>
      <c r="D274" s="372">
        <f>+F93</f>
        <v>0</v>
      </c>
    </row>
    <row r="275" spans="2:4" x14ac:dyDescent="0.4">
      <c r="B275" s="369" t="s">
        <v>168</v>
      </c>
      <c r="C275" s="191"/>
      <c r="D275" s="372">
        <f>+D145</f>
        <v>0</v>
      </c>
    </row>
    <row r="276" spans="2:4" x14ac:dyDescent="0.4">
      <c r="B276" s="480" t="s">
        <v>159</v>
      </c>
      <c r="C276" s="481"/>
      <c r="D276" s="128">
        <f>+D172</f>
        <v>0</v>
      </c>
    </row>
    <row r="277" spans="2:4" x14ac:dyDescent="0.4">
      <c r="B277" s="190" t="s">
        <v>165</v>
      </c>
      <c r="C277" s="191"/>
      <c r="D277" s="128">
        <f>+D181</f>
        <v>0</v>
      </c>
    </row>
    <row r="278" spans="2:4" x14ac:dyDescent="0.4">
      <c r="B278" s="373" t="s">
        <v>169</v>
      </c>
      <c r="C278" s="239"/>
      <c r="D278" s="128">
        <f>+D277+D276</f>
        <v>0</v>
      </c>
    </row>
    <row r="279" spans="2:4" x14ac:dyDescent="0.4">
      <c r="B279" s="373" t="s">
        <v>170</v>
      </c>
      <c r="C279" s="239"/>
    </row>
    <row r="280" spans="2:4" x14ac:dyDescent="0.4">
      <c r="B280" s="370" t="s">
        <v>52</v>
      </c>
      <c r="C280" s="371"/>
      <c r="D280" s="354">
        <f>+D271+D275</f>
        <v>0</v>
      </c>
    </row>
    <row r="281" spans="2:4" x14ac:dyDescent="0.4">
      <c r="B281" s="370" t="s">
        <v>53</v>
      </c>
      <c r="C281" s="371"/>
      <c r="D281" s="354">
        <f t="shared" ref="D281:D283" si="1">+D272+D276</f>
        <v>0</v>
      </c>
    </row>
    <row r="282" spans="2:4" x14ac:dyDescent="0.4">
      <c r="B282" s="370" t="s">
        <v>54</v>
      </c>
      <c r="C282" s="371"/>
      <c r="D282" s="354">
        <f t="shared" si="1"/>
        <v>0</v>
      </c>
    </row>
    <row r="283" spans="2:4" x14ac:dyDescent="0.4">
      <c r="B283" s="370" t="s">
        <v>55</v>
      </c>
      <c r="C283" s="371"/>
      <c r="D283" s="354">
        <f t="shared" si="1"/>
        <v>0</v>
      </c>
    </row>
    <row r="284" spans="2:4" x14ac:dyDescent="0.4">
      <c r="B284" s="373" t="s">
        <v>171</v>
      </c>
      <c r="C284" s="239"/>
    </row>
    <row r="285" spans="2:4" x14ac:dyDescent="0.4">
      <c r="B285" s="370" t="s">
        <v>52</v>
      </c>
      <c r="C285" s="371"/>
      <c r="D285" s="354">
        <f>+D280+D278</f>
        <v>0</v>
      </c>
    </row>
    <row r="286" spans="2:4" x14ac:dyDescent="0.4">
      <c r="B286" s="370" t="s">
        <v>53</v>
      </c>
      <c r="C286" s="371"/>
      <c r="D286" s="354">
        <f t="shared" ref="D286:D288" si="2">+D281+D279</f>
        <v>0</v>
      </c>
    </row>
    <row r="287" spans="2:4" x14ac:dyDescent="0.4">
      <c r="B287" s="370" t="s">
        <v>54</v>
      </c>
      <c r="C287" s="371"/>
      <c r="D287" s="354">
        <f t="shared" si="2"/>
        <v>0</v>
      </c>
    </row>
    <row r="288" spans="2:4" x14ac:dyDescent="0.4">
      <c r="B288" s="370" t="s">
        <v>55</v>
      </c>
      <c r="C288" s="371"/>
      <c r="D288" s="354">
        <f t="shared" si="2"/>
        <v>0</v>
      </c>
    </row>
    <row r="290" spans="2:8" x14ac:dyDescent="0.4">
      <c r="B290" s="455" t="s">
        <v>83</v>
      </c>
      <c r="C290" s="456"/>
      <c r="D290" s="457"/>
      <c r="E290" s="194">
        <f>+SUM(D280:D283)</f>
        <v>0</v>
      </c>
    </row>
    <row r="291" spans="2:8" ht="54" x14ac:dyDescent="0.4">
      <c r="B291" s="193" t="s">
        <v>84</v>
      </c>
      <c r="C291" s="458" t="s">
        <v>85</v>
      </c>
      <c r="D291" s="459"/>
      <c r="E291" s="195" t="s">
        <v>86</v>
      </c>
    </row>
    <row r="292" spans="2:8" x14ac:dyDescent="0.4">
      <c r="B292" s="548" t="s">
        <v>87</v>
      </c>
      <c r="C292" s="196" t="str">
        <f>+'critères bonus'!C25</f>
        <v>FEDER sans études avec infrastructure : la note hors bonification est inférieure ou égale à  21 sur 84 max</v>
      </c>
      <c r="D292" s="197"/>
      <c r="E292" s="198"/>
    </row>
    <row r="293" spans="2:8" x14ac:dyDescent="0.4">
      <c r="B293" s="549"/>
      <c r="C293" s="199" t="str">
        <f>+'critères bonus'!C26</f>
        <v>FEDER sans études sans infrastructure : la note hors bonification est inférieure ou égale à 20 sur 80 max</v>
      </c>
      <c r="D293" s="200"/>
      <c r="E293" s="201"/>
    </row>
    <row r="294" spans="2:8" x14ac:dyDescent="0.4">
      <c r="B294" s="549"/>
      <c r="C294" s="199" t="str">
        <f>+'critères bonus'!C27</f>
        <v>FEDER avec études sans infrastructure : la note hors bonification est inférieure ou égale à 25 sur 100 max</v>
      </c>
      <c r="D294" s="200"/>
      <c r="E294" s="201"/>
    </row>
    <row r="295" spans="2:8" x14ac:dyDescent="0.4">
      <c r="B295" s="550"/>
      <c r="C295" s="199" t="str">
        <f>+'critères bonus'!C28</f>
        <v>FEDER avec études avec infrastructures : la note hors bonification est inférieure ou égale à 26 sur 104 max</v>
      </c>
      <c r="D295" s="200"/>
      <c r="E295" s="201"/>
    </row>
    <row r="296" spans="2:8" x14ac:dyDescent="0.4">
      <c r="B296" s="548" t="s">
        <v>92</v>
      </c>
      <c r="C296" s="199" t="str">
        <f>+'critères bonus'!C29</f>
        <v>FEDER sans études avec infrastructure : la note hors bonification est comprise entre 22 et 42 sur 84 max</v>
      </c>
      <c r="D296" s="200"/>
      <c r="E296" s="201"/>
    </row>
    <row r="297" spans="2:8" x14ac:dyDescent="0.4">
      <c r="B297" s="549"/>
      <c r="C297" s="199" t="str">
        <f>+'critères bonus'!C30</f>
        <v>FEDER sans études sans infrastructure : la note hors bonification est comprise entre 21 et 40 sur 80 max</v>
      </c>
      <c r="D297" s="200"/>
      <c r="E297" s="201"/>
    </row>
    <row r="298" spans="2:8" x14ac:dyDescent="0.4">
      <c r="B298" s="549"/>
      <c r="C298" s="199" t="str">
        <f>+'critères bonus'!C31</f>
        <v>FEDER avec études sans infrastructure : la note hors bonification  est comprise entre 26 et 50 sur 100 max</v>
      </c>
      <c r="D298" s="200"/>
      <c r="E298" s="201"/>
    </row>
    <row r="299" spans="2:8" x14ac:dyDescent="0.4">
      <c r="B299" s="550"/>
      <c r="C299" s="199" t="str">
        <f>+'critères bonus'!C32</f>
        <v>FEDER avec études avec infrastructures : la note hors bonification  est comprise entre 27 et 52 sur 104 max</v>
      </c>
      <c r="D299" s="200"/>
      <c r="E299" s="201"/>
    </row>
    <row r="300" spans="2:8" x14ac:dyDescent="0.4">
      <c r="B300" s="551" t="s">
        <v>97</v>
      </c>
      <c r="C300" s="196" t="str">
        <f>+'critères bonus'!C33</f>
        <v>FEDER sans études avec infrastructure : la note hors bonification est supérieure ou égale à 43 sur 84 max</v>
      </c>
      <c r="D300" s="197"/>
      <c r="E300" s="202"/>
    </row>
    <row r="301" spans="2:8" x14ac:dyDescent="0.4">
      <c r="B301" s="552"/>
      <c r="C301" s="199" t="str">
        <f>+'critères bonus'!C34</f>
        <v>FEDER sans études sans infrastructure : la note hors bonification est supérieure ou égale à 41 sur 80 max</v>
      </c>
      <c r="D301" s="200"/>
      <c r="E301" s="129"/>
    </row>
    <row r="302" spans="2:8" x14ac:dyDescent="0.4">
      <c r="B302" s="552"/>
      <c r="C302" s="199" t="str">
        <f>+'critères bonus'!C35</f>
        <v>FEDER avec études sans infrastructure : la note hors bonification est supérieure ou égale à 51 sur 100 max</v>
      </c>
      <c r="D302" s="200"/>
      <c r="E302" s="129"/>
    </row>
    <row r="303" spans="2:8" x14ac:dyDescent="0.4">
      <c r="B303" s="553"/>
      <c r="C303" s="199" t="str">
        <f>+'critères bonus'!C36</f>
        <v>FEDER avec études avec infrastructures : la note hors bonification est supérieure ou égale à 53 sur 104 max</v>
      </c>
      <c r="D303" s="200"/>
      <c r="E303" s="129"/>
    </row>
    <row r="304" spans="2:8" x14ac:dyDescent="0.4">
      <c r="B304" s="203"/>
      <c r="H304" s="135"/>
    </row>
    <row r="305" spans="2:8" x14ac:dyDescent="0.4">
      <c r="B305" s="203"/>
      <c r="C305" s="204"/>
      <c r="D305" s="136"/>
      <c r="E305" s="136"/>
      <c r="F305" s="136"/>
    </row>
    <row r="306" spans="2:8" x14ac:dyDescent="0.4">
      <c r="B306" s="544" t="s">
        <v>102</v>
      </c>
      <c r="C306" s="547"/>
      <c r="D306" s="547"/>
      <c r="E306" s="547"/>
      <c r="F306" s="547"/>
      <c r="G306" s="547"/>
      <c r="H306" s="547"/>
    </row>
    <row r="307" spans="2:8" x14ac:dyDescent="0.4">
      <c r="B307" s="545"/>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6"/>
      <c r="C310" s="547"/>
      <c r="D310" s="547"/>
      <c r="E310" s="547"/>
      <c r="F310" s="547"/>
      <c r="G310" s="547"/>
      <c r="H310" s="547"/>
    </row>
    <row r="311" spans="2:8" x14ac:dyDescent="0.4">
      <c r="C311" s="204"/>
      <c r="D311" s="136"/>
      <c r="E311" s="136"/>
      <c r="F311" s="136"/>
    </row>
    <row r="312" spans="2:8" x14ac:dyDescent="0.4">
      <c r="C312" s="204"/>
      <c r="D312" s="136"/>
      <c r="E312" s="136"/>
      <c r="F312" s="136"/>
    </row>
    <row r="313" spans="2:8" x14ac:dyDescent="0.4">
      <c r="B313" s="205" t="s">
        <v>103</v>
      </c>
      <c r="C313" s="542"/>
      <c r="D313" s="542"/>
      <c r="E313" s="542"/>
      <c r="F313" s="542"/>
      <c r="G313" s="542"/>
      <c r="H313" s="542"/>
    </row>
    <row r="314" spans="2:8" x14ac:dyDescent="0.4">
      <c r="B314" s="205" t="s">
        <v>104</v>
      </c>
      <c r="C314" s="542"/>
      <c r="D314" s="542"/>
      <c r="E314" s="542"/>
      <c r="F314" s="542"/>
      <c r="G314" s="542"/>
      <c r="H314" s="542"/>
    </row>
    <row r="315" spans="2:8" x14ac:dyDescent="0.4">
      <c r="B315" s="205" t="s">
        <v>105</v>
      </c>
      <c r="C315" s="542"/>
      <c r="D315" s="542"/>
      <c r="E315" s="542"/>
      <c r="F315" s="542"/>
      <c r="G315" s="542"/>
      <c r="H315" s="542"/>
    </row>
    <row r="316" spans="2:8" x14ac:dyDescent="0.4">
      <c r="B316" s="205" t="s">
        <v>106</v>
      </c>
      <c r="C316" s="542"/>
      <c r="D316" s="542"/>
      <c r="E316" s="542"/>
      <c r="F316" s="542"/>
      <c r="G316" s="542"/>
      <c r="H316" s="542"/>
    </row>
    <row r="317" spans="2:8" x14ac:dyDescent="0.4">
      <c r="B317" s="205" t="s">
        <v>107</v>
      </c>
      <c r="C317" s="542"/>
      <c r="D317" s="542"/>
      <c r="E317" s="542"/>
      <c r="F317" s="542"/>
      <c r="G317" s="542"/>
      <c r="H317" s="542"/>
    </row>
    <row r="318" spans="2:8" x14ac:dyDescent="0.4">
      <c r="B318" s="205" t="s">
        <v>108</v>
      </c>
      <c r="C318" s="542"/>
      <c r="D318" s="542"/>
      <c r="E318" s="542"/>
      <c r="F318" s="542"/>
      <c r="G318" s="542"/>
      <c r="H318" s="542"/>
    </row>
    <row r="319" spans="2:8" x14ac:dyDescent="0.4">
      <c r="B319" s="206" t="s">
        <v>109</v>
      </c>
      <c r="C319" s="543" t="s">
        <v>110</v>
      </c>
      <c r="D319" s="543"/>
      <c r="E319" s="543"/>
      <c r="F319" s="543"/>
      <c r="G319" s="543"/>
      <c r="H319" s="543"/>
    </row>
    <row r="320" spans="2:8" x14ac:dyDescent="0.4">
      <c r="B320" s="205" t="s">
        <v>111</v>
      </c>
      <c r="C320" s="542"/>
      <c r="D320" s="542"/>
      <c r="E320" s="542"/>
      <c r="F320" s="542"/>
      <c r="G320" s="542"/>
      <c r="H320" s="542"/>
    </row>
  </sheetData>
  <mergeCells count="95">
    <mergeCell ref="C320:H320"/>
    <mergeCell ref="C315:H315"/>
    <mergeCell ref="C316:H316"/>
    <mergeCell ref="C317:H317"/>
    <mergeCell ref="C318:H318"/>
    <mergeCell ref="C319:H319"/>
    <mergeCell ref="B300:B303"/>
    <mergeCell ref="B306:B310"/>
    <mergeCell ref="C306:H310"/>
    <mergeCell ref="C313:H313"/>
    <mergeCell ref="C314:H314"/>
    <mergeCell ref="B276:C276"/>
    <mergeCell ref="B290:D290"/>
    <mergeCell ref="C291:D291"/>
    <mergeCell ref="B292:B295"/>
    <mergeCell ref="B296:B299"/>
    <mergeCell ref="E165:G165"/>
    <mergeCell ref="B166:B170"/>
    <mergeCell ref="E168:G168"/>
    <mergeCell ref="E169:G169"/>
    <mergeCell ref="E170:G170"/>
    <mergeCell ref="E158:G158"/>
    <mergeCell ref="B159:B163"/>
    <mergeCell ref="E159:G159"/>
    <mergeCell ref="E160:G160"/>
    <mergeCell ref="E161:G161"/>
    <mergeCell ref="E162:G162"/>
    <mergeCell ref="E163:G163"/>
    <mergeCell ref="E150:G150"/>
    <mergeCell ref="B151:B155"/>
    <mergeCell ref="E151:G151"/>
    <mergeCell ref="E152:G152"/>
    <mergeCell ref="E153:G153"/>
    <mergeCell ref="E154:G154"/>
    <mergeCell ref="E155:G155"/>
    <mergeCell ref="B90:B95"/>
    <mergeCell ref="B41:B42"/>
    <mergeCell ref="C41:H41"/>
    <mergeCell ref="C42:H42"/>
    <mergeCell ref="C43:H43"/>
    <mergeCell ref="B81:B82"/>
    <mergeCell ref="B83:B85"/>
    <mergeCell ref="B87:B88"/>
    <mergeCell ref="C44:H44"/>
    <mergeCell ref="C78:C79"/>
    <mergeCell ref="D78:D79"/>
    <mergeCell ref="E78:E79"/>
    <mergeCell ref="F78:F79"/>
    <mergeCell ref="G78:G79"/>
    <mergeCell ref="H78:H79"/>
    <mergeCell ref="C36:H36"/>
    <mergeCell ref="C37:H37"/>
    <mergeCell ref="C38:H38"/>
    <mergeCell ref="C39:H39"/>
    <mergeCell ref="C40:H40"/>
    <mergeCell ref="C31:H31"/>
    <mergeCell ref="C32:H32"/>
    <mergeCell ref="C33:H33"/>
    <mergeCell ref="C34:H34"/>
    <mergeCell ref="C35:H35"/>
    <mergeCell ref="C28:H28"/>
    <mergeCell ref="C29:H29"/>
    <mergeCell ref="C30:H30"/>
    <mergeCell ref="C22:H22"/>
    <mergeCell ref="C23:H23"/>
    <mergeCell ref="C24:H24"/>
    <mergeCell ref="C25:H25"/>
    <mergeCell ref="C26:H26"/>
    <mergeCell ref="A6:B6"/>
    <mergeCell ref="C6:H6"/>
    <mergeCell ref="A7:B7"/>
    <mergeCell ref="C7:H7"/>
    <mergeCell ref="A8:B8"/>
    <mergeCell ref="C8:H8"/>
    <mergeCell ref="A2:H2"/>
    <mergeCell ref="A4:B4"/>
    <mergeCell ref="C4:H4"/>
    <mergeCell ref="A5:B5"/>
    <mergeCell ref="C5:H5"/>
    <mergeCell ref="C9:H9"/>
    <mergeCell ref="D50:H50"/>
    <mergeCell ref="E177:G177"/>
    <mergeCell ref="B178:B179"/>
    <mergeCell ref="E178:G178"/>
    <mergeCell ref="E179:G179"/>
    <mergeCell ref="B11:H11"/>
    <mergeCell ref="A13:H14"/>
    <mergeCell ref="B101:B108"/>
    <mergeCell ref="B48:B50"/>
    <mergeCell ref="C48:C50"/>
    <mergeCell ref="D48:H48"/>
    <mergeCell ref="D49:H49"/>
    <mergeCell ref="A9:B9"/>
    <mergeCell ref="B22:B40"/>
    <mergeCell ref="C27:H2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22A6-9C06-41FD-9834-D570B2A7CEC6}">
  <sheetPr>
    <tabColor rgb="FFFFFF00"/>
  </sheetPr>
  <dimension ref="A1:P320"/>
  <sheetViews>
    <sheetView showGridLines="0" topLeftCell="A43" zoomScale="55" zoomScaleNormal="55" workbookViewId="0">
      <selection activeCell="D51" sqref="D51:H51"/>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17.54296875" style="115" customWidth="1"/>
    <col min="5" max="5" width="18.1796875" style="115" customWidth="1"/>
    <col min="6" max="6" width="14.7265625" style="115" customWidth="1"/>
    <col min="7" max="7" width="15.7265625" style="115" customWidth="1"/>
    <col min="8" max="8" width="27.5429687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60.75" customHeight="1" x14ac:dyDescent="0.4">
      <c r="A6" s="482" t="s">
        <v>240</v>
      </c>
      <c r="B6" s="483"/>
      <c r="C6" s="636" t="s">
        <v>241</v>
      </c>
      <c r="D6" s="636"/>
      <c r="E6" s="636"/>
      <c r="F6" s="636"/>
      <c r="G6" s="636"/>
      <c r="H6" s="636"/>
    </row>
    <row r="7" spans="1:8" ht="20.5" x14ac:dyDescent="0.4">
      <c r="A7" s="482" t="s">
        <v>242</v>
      </c>
      <c r="B7" s="483"/>
      <c r="C7" s="484" t="s">
        <v>243</v>
      </c>
      <c r="D7" s="484"/>
      <c r="E7" s="484"/>
      <c r="F7" s="484"/>
      <c r="G7" s="484"/>
      <c r="H7" s="484"/>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298" customFormat="1" ht="23" x14ac:dyDescent="0.5">
      <c r="B18" s="247" t="s">
        <v>244</v>
      </c>
      <c r="C18" s="248"/>
      <c r="D18" s="303"/>
      <c r="E18" s="303"/>
      <c r="F18" s="303"/>
      <c r="G18" s="304"/>
      <c r="H18" s="304"/>
    </row>
    <row r="19" spans="2:8" s="298" customFormat="1" ht="23" x14ac:dyDescent="0.5">
      <c r="B19" s="247"/>
      <c r="C19" s="248"/>
      <c r="D19" s="303"/>
      <c r="E19" s="303"/>
      <c r="F19" s="303"/>
      <c r="G19" s="304"/>
      <c r="H19" s="304"/>
    </row>
    <row r="20" spans="2:8" s="298" customFormat="1" ht="23" x14ac:dyDescent="0.5">
      <c r="B20" s="249" t="s">
        <v>124</v>
      </c>
    </row>
    <row r="21" spans="2:8" s="298" customFormat="1" ht="23" x14ac:dyDescent="0.5">
      <c r="B21" s="249"/>
    </row>
    <row r="22" spans="2:8" ht="48" customHeight="1" x14ac:dyDescent="0.4">
      <c r="B22" s="512"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43.5" customHeight="1" x14ac:dyDescent="0.4">
      <c r="B23" s="513"/>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42" customHeight="1" x14ac:dyDescent="0.4">
      <c r="B24" s="513"/>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63" customHeight="1" x14ac:dyDescent="0.4">
      <c r="B25" s="513"/>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44.25" customHeight="1" x14ac:dyDescent="0.4">
      <c r="B26" s="513"/>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75" customHeight="1" x14ac:dyDescent="0.4">
      <c r="B27" s="513"/>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84.75" customHeight="1" x14ac:dyDescent="0.4">
      <c r="B28" s="513"/>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68.25" customHeight="1" x14ac:dyDescent="0.4">
      <c r="B29" s="513"/>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59.25" customHeight="1" x14ac:dyDescent="0.4">
      <c r="B30" s="513"/>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40.5" customHeight="1" x14ac:dyDescent="0.4">
      <c r="B31" s="513"/>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13"/>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12" ht="149.25" customHeight="1" x14ac:dyDescent="0.4">
      <c r="B33" s="513"/>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12" ht="64.5" customHeight="1" x14ac:dyDescent="0.4">
      <c r="B34" s="513"/>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12" ht="60" customHeight="1" x14ac:dyDescent="0.4">
      <c r="B35" s="513"/>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12" ht="55.5" customHeight="1" x14ac:dyDescent="0.4">
      <c r="B36" s="513"/>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12" ht="63.75" customHeight="1" x14ac:dyDescent="0.4">
      <c r="B37" s="513"/>
      <c r="C37" s="576" t="str">
        <f>+'Critères d''éligibilité socle'!C20</f>
        <v>L'opération respecte le principe d'éligibilité géographique conformément aux articles 63 et suivants du règlement (UE) n°2021/1060.</v>
      </c>
      <c r="D37" s="577"/>
      <c r="E37" s="577"/>
      <c r="F37" s="577"/>
      <c r="G37" s="577"/>
      <c r="H37" s="578"/>
    </row>
    <row r="38" spans="2:12" ht="146.25" customHeight="1" x14ac:dyDescent="0.4">
      <c r="B38" s="513"/>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12" ht="132" customHeight="1" x14ac:dyDescent="0.4">
      <c r="B39" s="513"/>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12" ht="45.75" customHeight="1" x14ac:dyDescent="0.4">
      <c r="B40" s="513"/>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12" ht="22.5" customHeight="1" x14ac:dyDescent="0.4">
      <c r="B41" s="513" t="s">
        <v>21</v>
      </c>
      <c r="C41" s="576" t="str">
        <f>+'Critères d''éligibilité socle'!C24</f>
        <v>L'opération est conforme aux champs d'intervention du FEDER définis à l'article 5 du règlement (UE) n°2021/1058.</v>
      </c>
      <c r="D41" s="577"/>
      <c r="E41" s="577"/>
      <c r="F41" s="577"/>
      <c r="G41" s="577"/>
      <c r="H41" s="578"/>
    </row>
    <row r="42" spans="2:12" x14ac:dyDescent="0.4">
      <c r="B42" s="513"/>
      <c r="C42" s="576" t="str">
        <f>+'Critères d''éligibilité socle'!C25</f>
        <v>L'opération est conforme aux exclusions du champs d'intervention du FEDER définies à l'article 7 du règlement (UE) n°2021/1058.</v>
      </c>
      <c r="D42" s="577"/>
      <c r="E42" s="577"/>
      <c r="F42" s="577"/>
      <c r="G42" s="577"/>
      <c r="H42" s="578"/>
    </row>
    <row r="43" spans="2:12" ht="41" x14ac:dyDescent="0.4">
      <c r="B43" s="250" t="s">
        <v>24</v>
      </c>
      <c r="C43" s="576" t="str">
        <f>+'Critères d''éligibilité socle'!C26</f>
        <v xml:space="preserve">L'opération est conforme aux champs d'intervention du FSE+ définis aux articles 16 et 22 du règlement (UE) n°2021/1057 </v>
      </c>
      <c r="D43" s="577"/>
      <c r="E43" s="577"/>
      <c r="F43" s="577"/>
      <c r="G43" s="577"/>
      <c r="H43" s="578"/>
    </row>
    <row r="44" spans="2:12" ht="41" x14ac:dyDescent="0.4">
      <c r="B44" s="251"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12" x14ac:dyDescent="0.4">
      <c r="B45" s="220"/>
      <c r="C45" s="221"/>
    </row>
    <row r="46" spans="2:12" s="298" customFormat="1" ht="23" x14ac:dyDescent="0.5">
      <c r="B46" s="249" t="s">
        <v>125</v>
      </c>
    </row>
    <row r="47" spans="2:12" s="298" customFormat="1" ht="23" x14ac:dyDescent="0.5">
      <c r="B47" s="249"/>
    </row>
    <row r="48" spans="2:12" ht="87" customHeight="1" x14ac:dyDescent="0.4">
      <c r="B48" s="631" t="s">
        <v>242</v>
      </c>
      <c r="C48" s="639" t="s">
        <v>189</v>
      </c>
      <c r="D48" s="642" t="s">
        <v>245</v>
      </c>
      <c r="E48" s="642"/>
      <c r="F48" s="642"/>
      <c r="G48" s="642"/>
      <c r="H48" s="643"/>
      <c r="I48" s="238"/>
      <c r="J48" s="238"/>
      <c r="K48" s="238"/>
      <c r="L48" s="238"/>
    </row>
    <row r="49" spans="2:16" ht="57" customHeight="1" x14ac:dyDescent="0.4">
      <c r="B49" s="632"/>
      <c r="C49" s="640"/>
      <c r="D49" s="644" t="s">
        <v>246</v>
      </c>
      <c r="E49" s="644"/>
      <c r="F49" s="644"/>
      <c r="G49" s="644"/>
      <c r="H49" s="645"/>
      <c r="I49" s="234"/>
      <c r="J49" s="234"/>
      <c r="K49" s="234"/>
      <c r="L49" s="234"/>
    </row>
    <row r="50" spans="2:16" ht="127.5" customHeight="1" x14ac:dyDescent="0.4">
      <c r="B50" s="632"/>
      <c r="C50" s="640"/>
      <c r="D50" s="637" t="s">
        <v>247</v>
      </c>
      <c r="E50" s="637"/>
      <c r="F50" s="637"/>
      <c r="G50" s="637"/>
      <c r="H50" s="638"/>
      <c r="I50" s="234"/>
      <c r="J50" s="234"/>
      <c r="K50" s="234"/>
      <c r="L50" s="234"/>
    </row>
    <row r="51" spans="2:16" x14ac:dyDescent="0.4">
      <c r="B51" s="632"/>
      <c r="C51" s="641"/>
      <c r="D51" s="646" t="s">
        <v>248</v>
      </c>
      <c r="E51" s="646"/>
      <c r="F51" s="646"/>
      <c r="G51" s="646"/>
      <c r="H51" s="647"/>
      <c r="I51" s="234"/>
      <c r="J51" s="234"/>
      <c r="K51" s="234"/>
      <c r="L51" s="234"/>
    </row>
    <row r="52" spans="2:16" ht="89.25" customHeight="1" thickBot="1" x14ac:dyDescent="0.45">
      <c r="B52" s="633"/>
      <c r="C52" s="399" t="s">
        <v>249</v>
      </c>
      <c r="D52" s="634" t="s">
        <v>250</v>
      </c>
      <c r="E52" s="634"/>
      <c r="F52" s="634"/>
      <c r="G52" s="634"/>
      <c r="H52" s="635"/>
      <c r="I52" s="234"/>
      <c r="J52" s="234"/>
      <c r="K52" s="234"/>
      <c r="L52" s="234"/>
      <c r="M52" s="236"/>
      <c r="N52" s="222"/>
      <c r="O52" s="222"/>
      <c r="P52" s="222"/>
    </row>
    <row r="53" spans="2:16" hidden="1" x14ac:dyDescent="0.4">
      <c r="M53" s="236"/>
      <c r="N53" s="222"/>
      <c r="O53" s="222"/>
      <c r="P53" s="222"/>
    </row>
    <row r="54" spans="2:16" hidden="1" x14ac:dyDescent="0.4">
      <c r="M54" s="236"/>
      <c r="N54" s="222"/>
      <c r="O54" s="222"/>
      <c r="P54" s="222"/>
    </row>
    <row r="55" spans="2:16" hidden="1" x14ac:dyDescent="0.4">
      <c r="M55" s="236"/>
      <c r="N55" s="222"/>
      <c r="O55" s="222"/>
      <c r="P55" s="222"/>
    </row>
    <row r="56" spans="2:16" hidden="1" x14ac:dyDescent="0.4">
      <c r="M56" s="236"/>
      <c r="N56" s="222"/>
      <c r="O56" s="222"/>
      <c r="P56" s="222"/>
    </row>
    <row r="57" spans="2:16" hidden="1" x14ac:dyDescent="0.4">
      <c r="M57" s="236"/>
      <c r="N57" s="222"/>
      <c r="O57" s="222"/>
      <c r="P57" s="222"/>
    </row>
    <row r="58" spans="2:16" hidden="1" x14ac:dyDescent="0.4">
      <c r="M58" s="236"/>
      <c r="N58" s="222"/>
      <c r="O58" s="222"/>
      <c r="P58" s="222"/>
    </row>
    <row r="59" spans="2:16" hidden="1" x14ac:dyDescent="0.4">
      <c r="M59" s="236"/>
      <c r="N59" s="222"/>
      <c r="O59" s="222"/>
      <c r="P59" s="222"/>
    </row>
    <row r="60" spans="2:16" hidden="1" x14ac:dyDescent="0.4">
      <c r="M60" s="236"/>
      <c r="N60" s="222"/>
      <c r="O60" s="222"/>
      <c r="P60" s="222"/>
    </row>
    <row r="61" spans="2:16" hidden="1" x14ac:dyDescent="0.4">
      <c r="M61" s="236"/>
      <c r="N61" s="222"/>
      <c r="O61" s="222"/>
      <c r="P61" s="222"/>
    </row>
    <row r="62" spans="2:16" hidden="1" x14ac:dyDescent="0.4">
      <c r="M62" s="236"/>
      <c r="N62" s="222"/>
      <c r="O62" s="222"/>
      <c r="P62" s="222"/>
    </row>
    <row r="63" spans="2:16" hidden="1" x14ac:dyDescent="0.4">
      <c r="M63" s="236"/>
      <c r="N63" s="222"/>
      <c r="O63" s="222"/>
      <c r="P63" s="222"/>
    </row>
    <row r="64" spans="2:16" hidden="1" x14ac:dyDescent="0.4">
      <c r="M64" s="236"/>
      <c r="N64" s="222"/>
      <c r="O64" s="222"/>
      <c r="P64" s="222"/>
    </row>
    <row r="65" spans="1:16" hidden="1" x14ac:dyDescent="0.4">
      <c r="M65" s="236"/>
      <c r="N65" s="222"/>
      <c r="O65" s="222"/>
      <c r="P65" s="222"/>
    </row>
    <row r="66" spans="1:16" hidden="1" x14ac:dyDescent="0.4">
      <c r="M66" s="236"/>
      <c r="N66" s="222"/>
      <c r="O66" s="222"/>
      <c r="P66" s="222"/>
    </row>
    <row r="67" spans="1:16" hidden="1" x14ac:dyDescent="0.4">
      <c r="M67" s="236"/>
      <c r="N67" s="222"/>
      <c r="O67" s="222"/>
      <c r="P67" s="222"/>
    </row>
    <row r="68" spans="1:16" hidden="1" x14ac:dyDescent="0.4">
      <c r="M68" s="236"/>
      <c r="N68" s="222"/>
      <c r="O68" s="222"/>
      <c r="P68" s="222"/>
    </row>
    <row r="69" spans="1:16" hidden="1" x14ac:dyDescent="0.4">
      <c r="M69" s="236"/>
      <c r="N69" s="222"/>
      <c r="O69" s="222"/>
      <c r="P69" s="222"/>
    </row>
    <row r="70" spans="1:16" ht="24.75" hidden="1" customHeight="1" x14ac:dyDescent="0.4">
      <c r="M70" s="236"/>
      <c r="N70" s="222"/>
      <c r="O70" s="222"/>
      <c r="P70" s="222"/>
    </row>
    <row r="71" spans="1:16" ht="19.5" customHeight="1" x14ac:dyDescent="0.4">
      <c r="M71" s="236"/>
      <c r="N71" s="222"/>
      <c r="O71" s="222"/>
      <c r="P71" s="222"/>
    </row>
    <row r="72" spans="1:16" s="298" customFormat="1" ht="23" x14ac:dyDescent="0.5">
      <c r="B72" s="247" t="s">
        <v>251</v>
      </c>
      <c r="C72" s="248"/>
      <c r="E72" s="303"/>
      <c r="F72" s="303"/>
      <c r="G72" s="304"/>
      <c r="H72" s="304"/>
      <c r="M72" s="308"/>
      <c r="N72" s="309"/>
      <c r="O72" s="309"/>
      <c r="P72" s="309"/>
    </row>
    <row r="73" spans="1:16" s="298" customFormat="1" ht="23" hidden="1" x14ac:dyDescent="0.5">
      <c r="B73" s="247"/>
      <c r="C73" s="248"/>
      <c r="E73" s="303"/>
      <c r="F73" s="303"/>
      <c r="G73" s="304"/>
      <c r="H73" s="304"/>
      <c r="M73" s="308"/>
      <c r="N73" s="309"/>
      <c r="O73" s="309"/>
      <c r="P73" s="309"/>
    </row>
    <row r="74" spans="1:16" s="298" customFormat="1" ht="23" hidden="1" x14ac:dyDescent="0.5">
      <c r="B74" s="247"/>
      <c r="C74" s="248"/>
      <c r="E74" s="303"/>
      <c r="F74" s="303"/>
      <c r="G74" s="304"/>
      <c r="H74" s="304"/>
      <c r="M74" s="308"/>
      <c r="N74" s="309"/>
      <c r="O74" s="309"/>
      <c r="P74" s="309"/>
    </row>
    <row r="75" spans="1:16" s="298" customFormat="1" ht="23" x14ac:dyDescent="0.5">
      <c r="B75" s="247"/>
      <c r="C75" s="248"/>
      <c r="E75" s="303"/>
      <c r="F75" s="303"/>
      <c r="G75" s="304"/>
      <c r="H75" s="304"/>
      <c r="M75" s="308"/>
      <c r="N75" s="309"/>
      <c r="O75" s="309"/>
      <c r="P75" s="309"/>
    </row>
    <row r="76" spans="1:16" s="298" customFormat="1" ht="23" x14ac:dyDescent="0.5">
      <c r="B76" s="247" t="s">
        <v>134</v>
      </c>
      <c r="C76" s="248"/>
      <c r="D76" s="247"/>
      <c r="E76" s="303"/>
      <c r="F76" s="303"/>
      <c r="G76" s="304"/>
      <c r="H76" s="304"/>
      <c r="M76" s="308"/>
      <c r="N76" s="309"/>
      <c r="O76" s="309"/>
      <c r="P76" s="309"/>
    </row>
    <row r="77" spans="1:16" s="298" customFormat="1" ht="23" x14ac:dyDescent="0.5">
      <c r="B77" s="247"/>
      <c r="C77" s="248"/>
      <c r="D77" s="247"/>
      <c r="E77" s="303"/>
      <c r="F77" s="303"/>
      <c r="G77" s="304"/>
      <c r="H77" s="304"/>
      <c r="M77" s="308"/>
      <c r="N77" s="309"/>
      <c r="O77" s="309"/>
      <c r="P77" s="309"/>
    </row>
    <row r="78" spans="1:16" ht="54" customHeight="1" x14ac:dyDescent="0.4">
      <c r="A78" s="115" t="s">
        <v>29</v>
      </c>
      <c r="B78" s="119"/>
      <c r="C78" s="432" t="s">
        <v>135</v>
      </c>
      <c r="D78" s="432" t="s">
        <v>31</v>
      </c>
      <c r="E78" s="432" t="s">
        <v>141</v>
      </c>
      <c r="F78" s="432" t="s">
        <v>33</v>
      </c>
      <c r="G78" s="436" t="s">
        <v>34</v>
      </c>
      <c r="H78" s="432" t="s">
        <v>35</v>
      </c>
    </row>
    <row r="79" spans="1:16" ht="29.25" customHeight="1" x14ac:dyDescent="0.4">
      <c r="B79" s="120"/>
      <c r="C79" s="433"/>
      <c r="D79" s="433"/>
      <c r="E79" s="433"/>
      <c r="F79" s="433"/>
      <c r="G79" s="437"/>
      <c r="H79" s="433"/>
    </row>
    <row r="80" spans="1:16"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row>
    <row r="81" spans="2:16"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row>
    <row r="82" spans="2:16" ht="72"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row>
    <row r="83" spans="2:16" ht="36"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row>
    <row r="84" spans="2:16"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row>
    <row r="85" spans="2:16" ht="54"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row>
    <row r="86" spans="2:16" ht="117.75" customHeight="1"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6" ht="87.75" customHeight="1"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6" ht="36"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6" ht="20.5" x14ac:dyDescent="0.45">
      <c r="B89" s="133"/>
      <c r="C89" s="124"/>
      <c r="D89" s="125"/>
      <c r="E89" s="125"/>
      <c r="F89" s="125"/>
      <c r="G89" s="125"/>
      <c r="H89" s="125"/>
      <c r="J89" s="135"/>
    </row>
    <row r="90" spans="2:16" ht="18.75" customHeight="1"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6" ht="18.75" customHeight="1"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6" ht="18.75" customHeight="1" x14ac:dyDescent="0.4">
      <c r="B92" s="531"/>
      <c r="C92" s="265" t="str">
        <f>+'critères transversaux'!C18</f>
        <v>Sous-total FEDER avec études sans infrastructure</v>
      </c>
      <c r="D92" s="252"/>
      <c r="E92" s="122">
        <f>+SUM(E80:E88)-E86</f>
        <v>25</v>
      </c>
      <c r="F92" s="122">
        <f>+SUM(F80:F88)-F86</f>
        <v>0</v>
      </c>
      <c r="G92" s="128"/>
      <c r="H92" s="128"/>
      <c r="J92" s="135"/>
    </row>
    <row r="93" spans="2:16" ht="18.75" customHeight="1" x14ac:dyDescent="0.4">
      <c r="B93" s="531"/>
      <c r="C93" s="265" t="str">
        <f>+'critères transversaux'!C19</f>
        <v>Sous total FEDER avec études avec infrastructures</v>
      </c>
      <c r="D93" s="266"/>
      <c r="E93" s="122">
        <f>+SUM(E80:E88)</f>
        <v>26</v>
      </c>
      <c r="F93" s="122">
        <f>+SUM(F80:F88)</f>
        <v>0</v>
      </c>
      <c r="G93" s="129"/>
      <c r="H93" s="129"/>
    </row>
    <row r="94" spans="2:16" x14ac:dyDescent="0.4">
      <c r="B94" s="531"/>
      <c r="C94" s="265" t="str">
        <f>+'critères transversaux'!C20</f>
        <v>Sous-total FSE+ sans études</v>
      </c>
      <c r="D94" s="266"/>
      <c r="E94" s="122">
        <f>+SUM(E80:E85)</f>
        <v>20</v>
      </c>
      <c r="F94" s="122">
        <f>+SUM(F80:F85)</f>
        <v>0</v>
      </c>
      <c r="G94" s="129"/>
      <c r="H94" s="129"/>
    </row>
    <row r="95" spans="2:16" x14ac:dyDescent="0.4">
      <c r="B95" s="435"/>
      <c r="C95" s="265" t="str">
        <f>+'critères transversaux'!C21</f>
        <v>Sous-total FSE+ avec études</v>
      </c>
      <c r="D95" s="266"/>
      <c r="E95" s="122">
        <f>+SUM(E80:E85)+E87+E88</f>
        <v>25</v>
      </c>
      <c r="F95" s="122">
        <f>+SUM(F80:F85)+F87+F88</f>
        <v>0</v>
      </c>
      <c r="G95" s="129"/>
      <c r="H95" s="129"/>
      <c r="M95" s="236"/>
      <c r="N95" s="222"/>
      <c r="O95" s="222"/>
      <c r="P95" s="222"/>
    </row>
    <row r="96" spans="2:16" x14ac:dyDescent="0.4">
      <c r="B96" s="272"/>
      <c r="C96" s="204"/>
      <c r="E96" s="136"/>
      <c r="F96" s="136"/>
      <c r="M96" s="221"/>
      <c r="N96" s="222"/>
      <c r="O96" s="222"/>
      <c r="P96" s="222"/>
    </row>
    <row r="97" spans="2:10" ht="23" x14ac:dyDescent="0.5">
      <c r="B97" s="247" t="s">
        <v>137</v>
      </c>
      <c r="C97" s="224"/>
      <c r="D97" s="219"/>
    </row>
    <row r="98" spans="2:10" x14ac:dyDescent="0.4">
      <c r="B98" s="225"/>
    </row>
    <row r="99" spans="2:10" ht="36" x14ac:dyDescent="0.4">
      <c r="B99" s="561" t="s">
        <v>242</v>
      </c>
      <c r="C99" s="226" t="s">
        <v>140</v>
      </c>
      <c r="D99" s="226" t="s">
        <v>31</v>
      </c>
      <c r="E99" s="227" t="s">
        <v>141</v>
      </c>
      <c r="F99" s="226" t="s">
        <v>142</v>
      </c>
      <c r="G99" s="227" t="s">
        <v>71</v>
      </c>
      <c r="H99" s="228" t="s">
        <v>35</v>
      </c>
    </row>
    <row r="100" spans="2:10" ht="80.25" customHeight="1" x14ac:dyDescent="0.4">
      <c r="B100" s="562"/>
      <c r="C100" s="310" t="s">
        <v>252</v>
      </c>
      <c r="D100" s="253"/>
      <c r="E100" s="254">
        <v>5</v>
      </c>
      <c r="F100" s="254">
        <f>D100*E100</f>
        <v>0</v>
      </c>
      <c r="G100" s="255"/>
      <c r="H100" s="256"/>
      <c r="I100" s="305"/>
      <c r="J100" s="222"/>
    </row>
    <row r="101" spans="2:10" x14ac:dyDescent="0.4">
      <c r="B101" s="564"/>
      <c r="C101" s="257" t="s">
        <v>78</v>
      </c>
      <c r="D101" s="257"/>
      <c r="E101" s="258"/>
      <c r="F101" s="259">
        <f>SUM(F100:F100)</f>
        <v>0</v>
      </c>
      <c r="G101" s="257"/>
      <c r="H101" s="260"/>
    </row>
    <row r="103" spans="2:10" hidden="1" x14ac:dyDescent="0.4"/>
    <row r="104" spans="2:10" hidden="1" x14ac:dyDescent="0.4"/>
    <row r="105" spans="2:10" hidden="1" x14ac:dyDescent="0.4"/>
    <row r="106" spans="2:10" hidden="1" x14ac:dyDescent="0.4"/>
    <row r="107" spans="2:10" hidden="1" x14ac:dyDescent="0.4"/>
    <row r="108" spans="2:10" hidden="1" x14ac:dyDescent="0.4"/>
    <row r="109" spans="2:10" hidden="1" x14ac:dyDescent="0.4"/>
    <row r="110" spans="2:10" hidden="1" x14ac:dyDescent="0.4"/>
    <row r="111" spans="2:10" hidden="1" x14ac:dyDescent="0.4"/>
    <row r="112" spans="2:10"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5" hidden="1" x14ac:dyDescent="0.4"/>
    <row r="130" spans="2:5" hidden="1" x14ac:dyDescent="0.4"/>
    <row r="131" spans="2:5" hidden="1" x14ac:dyDescent="0.4"/>
    <row r="132" spans="2:5" hidden="1" x14ac:dyDescent="0.4"/>
    <row r="133" spans="2:5" hidden="1" x14ac:dyDescent="0.4"/>
    <row r="134" spans="2:5" hidden="1" x14ac:dyDescent="0.4"/>
    <row r="135" spans="2:5" hidden="1" x14ac:dyDescent="0.4"/>
    <row r="136" spans="2:5" hidden="1" x14ac:dyDescent="0.4"/>
    <row r="137" spans="2:5" hidden="1" x14ac:dyDescent="0.4"/>
    <row r="138" spans="2:5" hidden="1" x14ac:dyDescent="0.4"/>
    <row r="139" spans="2:5" hidden="1" x14ac:dyDescent="0.4"/>
    <row r="140" spans="2:5" x14ac:dyDescent="0.4">
      <c r="B140" s="190" t="s">
        <v>80</v>
      </c>
      <c r="C140" s="191"/>
      <c r="D140" s="128">
        <f>+F101</f>
        <v>0</v>
      </c>
      <c r="E140" s="366"/>
    </row>
    <row r="142" spans="2:5" hidden="1" x14ac:dyDescent="0.4"/>
    <row r="143" spans="2:5" s="298" customFormat="1" ht="23" hidden="1" x14ac:dyDescent="0.5"/>
    <row r="144" spans="2:5" s="298" customFormat="1" ht="23" hidden="1" x14ac:dyDescent="0.5">
      <c r="B144" s="247"/>
    </row>
    <row r="145" spans="2:10" s="298" customFormat="1" ht="23" hidden="1" x14ac:dyDescent="0.5">
      <c r="B145" s="247"/>
    </row>
    <row r="146" spans="2:10" s="298" customFormat="1" ht="23" x14ac:dyDescent="0.5">
      <c r="B146" s="247" t="s">
        <v>152</v>
      </c>
    </row>
    <row r="147" spans="2:10" s="298" customFormat="1" ht="23" x14ac:dyDescent="0.5">
      <c r="B147" s="247"/>
    </row>
    <row r="148" spans="2:10" s="298" customFormat="1" ht="23" x14ac:dyDescent="0.5">
      <c r="B148" s="247" t="s">
        <v>153</v>
      </c>
    </row>
    <row r="149" spans="2:10" s="298" customFormat="1" ht="23.5" thickBot="1" x14ac:dyDescent="0.55000000000000004">
      <c r="B149" s="247"/>
    </row>
    <row r="150" spans="2:10" ht="36.5" hidden="1" thickBot="1" x14ac:dyDescent="0.45">
      <c r="B150" s="137"/>
      <c r="C150" s="138" t="s">
        <v>69</v>
      </c>
      <c r="D150" s="139" t="e">
        <f>+'critères bonus'!#REF!</f>
        <v>#REF!</v>
      </c>
      <c r="E150" s="524" t="s">
        <v>71</v>
      </c>
      <c r="F150" s="525"/>
      <c r="G150" s="526"/>
      <c r="H150" s="140" t="s">
        <v>35</v>
      </c>
    </row>
    <row r="151" spans="2:10" hidden="1" x14ac:dyDescent="0.4">
      <c r="B151" s="579" t="s">
        <v>154</v>
      </c>
      <c r="C151" s="159" t="e">
        <f>+'critères bonus'!#REF!</f>
        <v>#REF!</v>
      </c>
      <c r="D151" s="142"/>
      <c r="E151" s="470"/>
      <c r="F151" s="471"/>
      <c r="G151" s="472"/>
      <c r="H151" s="143"/>
      <c r="I151" s="234"/>
      <c r="J151" s="234"/>
    </row>
    <row r="152" spans="2:10" hidden="1" x14ac:dyDescent="0.4">
      <c r="B152" s="579"/>
      <c r="C152" s="160" t="e">
        <f>+'critères bonus'!#REF!</f>
        <v>#REF!</v>
      </c>
      <c r="D152" s="145"/>
      <c r="E152" s="522"/>
      <c r="F152" s="522"/>
      <c r="G152" s="522"/>
      <c r="H152" s="146"/>
      <c r="I152" s="234"/>
      <c r="J152" s="234"/>
    </row>
    <row r="153" spans="2:10" hidden="1" x14ac:dyDescent="0.4">
      <c r="B153" s="579"/>
      <c r="C153" s="160" t="e">
        <f>+'critères bonus'!#REF!</f>
        <v>#REF!</v>
      </c>
      <c r="D153" s="145"/>
      <c r="E153" s="522"/>
      <c r="F153" s="522"/>
      <c r="G153" s="522"/>
      <c r="H153" s="146"/>
      <c r="I153" s="234"/>
      <c r="J153" s="234"/>
    </row>
    <row r="154" spans="2:10" ht="18.5" hidden="1" thickBot="1" x14ac:dyDescent="0.45">
      <c r="B154" s="579"/>
      <c r="C154" s="235" t="e">
        <f>+'critères bonus'!#REF!</f>
        <v>#REF!</v>
      </c>
      <c r="D154" s="148"/>
      <c r="E154" s="473"/>
      <c r="F154" s="473"/>
      <c r="G154" s="473"/>
      <c r="H154" s="149"/>
      <c r="I154" s="234"/>
      <c r="J154" s="234"/>
    </row>
    <row r="155" spans="2:10" ht="18.5" hidden="1" thickBot="1" x14ac:dyDescent="0.45">
      <c r="B155" s="580"/>
      <c r="C155" s="150" t="s">
        <v>155</v>
      </c>
      <c r="D155" s="151">
        <f>+SUM(D151:D154)</f>
        <v>0</v>
      </c>
      <c r="E155" s="523"/>
      <c r="F155" s="523"/>
      <c r="G155" s="523"/>
      <c r="H155" s="152"/>
      <c r="I155" s="234"/>
      <c r="J155" s="234"/>
    </row>
    <row r="156" spans="2:10" hidden="1" x14ac:dyDescent="0.4">
      <c r="I156" s="234"/>
      <c r="J156" s="234"/>
    </row>
    <row r="157" spans="2:10" ht="18.5" hidden="1" thickBot="1" x14ac:dyDescent="0.45">
      <c r="B157" s="153"/>
      <c r="C157" s="154"/>
      <c r="D157" s="136"/>
      <c r="I157" s="234"/>
      <c r="J157" s="234"/>
    </row>
    <row r="158" spans="2:10" ht="36.5" hidden="1" thickBot="1" x14ac:dyDescent="0.45">
      <c r="B158" s="155"/>
      <c r="C158" s="156" t="s">
        <v>156</v>
      </c>
      <c r="D158" s="139" t="str">
        <f>+'critères bonus'!D8</f>
        <v>Note (0 à 2)</v>
      </c>
      <c r="E158" s="532" t="s">
        <v>71</v>
      </c>
      <c r="F158" s="532"/>
      <c r="G158" s="532"/>
      <c r="H158" s="158" t="s">
        <v>35</v>
      </c>
      <c r="I158" s="234"/>
      <c r="J158" s="234"/>
    </row>
    <row r="159" spans="2:10" hidden="1" x14ac:dyDescent="0.4">
      <c r="B159" s="557" t="s">
        <v>157</v>
      </c>
      <c r="C159" s="159" t="e">
        <f>+'critères bonus'!#REF!</f>
        <v>#REF!</v>
      </c>
      <c r="D159" s="142"/>
      <c r="E159" s="536"/>
      <c r="F159" s="536"/>
      <c r="G159" s="536"/>
      <c r="H159" s="143"/>
      <c r="I159" s="234"/>
      <c r="J159" s="124"/>
    </row>
    <row r="160" spans="2:10" hidden="1" x14ac:dyDescent="0.4">
      <c r="B160" s="558"/>
      <c r="C160" s="160" t="e">
        <f>+'critères bonus'!#REF!</f>
        <v>#REF!</v>
      </c>
      <c r="D160" s="145"/>
      <c r="E160" s="522"/>
      <c r="F160" s="522"/>
      <c r="G160" s="522"/>
      <c r="H160" s="146"/>
      <c r="I160" s="234"/>
      <c r="J160" s="234"/>
    </row>
    <row r="161" spans="2:11" hidden="1" x14ac:dyDescent="0.4">
      <c r="B161" s="558"/>
      <c r="C161" s="160" t="e">
        <f>+'critères bonus'!#REF!</f>
        <v>#REF!</v>
      </c>
      <c r="D161" s="145"/>
      <c r="E161" s="522"/>
      <c r="F161" s="522"/>
      <c r="G161" s="522"/>
      <c r="H161" s="146"/>
      <c r="I161" s="234"/>
      <c r="J161" s="234"/>
    </row>
    <row r="162" spans="2:11" ht="18.5" hidden="1" thickBot="1" x14ac:dyDescent="0.45">
      <c r="B162" s="558"/>
      <c r="C162" s="161" t="e">
        <f>+'critères bonus'!#REF!</f>
        <v>#REF!</v>
      </c>
      <c r="D162" s="162"/>
      <c r="E162" s="537"/>
      <c r="F162" s="537"/>
      <c r="G162" s="537"/>
      <c r="H162" s="163"/>
      <c r="I162" s="234"/>
      <c r="J162" s="234"/>
    </row>
    <row r="163" spans="2:11" ht="18.5" hidden="1" thickBot="1" x14ac:dyDescent="0.45">
      <c r="B163" s="559"/>
      <c r="C163" s="164" t="s">
        <v>158</v>
      </c>
      <c r="D163" s="165">
        <f>+SUM(D159:D162)</f>
        <v>0</v>
      </c>
      <c r="E163" s="538"/>
      <c r="F163" s="538"/>
      <c r="G163" s="538"/>
      <c r="H163" s="166"/>
      <c r="I163" s="234"/>
      <c r="J163" s="234"/>
    </row>
    <row r="164" spans="2:11" ht="18.5" hidden="1" thickBot="1" x14ac:dyDescent="0.45">
      <c r="B164" s="153"/>
      <c r="C164" s="154"/>
      <c r="D164" s="136"/>
      <c r="I164" s="234"/>
      <c r="J164" s="234"/>
    </row>
    <row r="165" spans="2:11" ht="36.5" thickBot="1" x14ac:dyDescent="0.45">
      <c r="B165" s="167"/>
      <c r="C165" s="168" t="s">
        <v>69</v>
      </c>
      <c r="D165" s="169" t="s">
        <v>70</v>
      </c>
      <c r="E165" s="460" t="s">
        <v>71</v>
      </c>
      <c r="F165" s="460"/>
      <c r="G165" s="460"/>
      <c r="H165" s="170" t="s">
        <v>35</v>
      </c>
      <c r="I165" s="234"/>
      <c r="J165" s="234"/>
    </row>
    <row r="166" spans="2:11" ht="54" x14ac:dyDescent="0.4">
      <c r="B166" s="554"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I166" s="234"/>
      <c r="J166" s="301"/>
    </row>
    <row r="167" spans="2:11" ht="90" x14ac:dyDescent="0.4">
      <c r="B167" s="555"/>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301"/>
    </row>
    <row r="168" spans="2:11" ht="36" x14ac:dyDescent="0.4">
      <c r="B168" s="555"/>
      <c r="C168" s="160" t="str">
        <f>+'critères bonus'!C12</f>
        <v>Le projet anticipe ses retombées économiques, sociales et environnementales (analyses, études). Cette notation s'effectue sur 1 point.</v>
      </c>
      <c r="D168" s="181"/>
      <c r="E168" s="461"/>
      <c r="F168" s="462"/>
      <c r="G168" s="463"/>
      <c r="H168" s="182"/>
      <c r="I168" s="234"/>
    </row>
    <row r="169" spans="2:11" ht="36.5" thickBot="1" x14ac:dyDescent="0.45">
      <c r="B169" s="555"/>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c r="K169" s="234"/>
    </row>
    <row r="170" spans="2:11" ht="18.5" thickBot="1" x14ac:dyDescent="0.45">
      <c r="B170" s="556"/>
      <c r="C170" s="185" t="s">
        <v>184</v>
      </c>
      <c r="D170" s="186">
        <f>+SUM(D166:D169)</f>
        <v>0</v>
      </c>
      <c r="E170" s="467"/>
      <c r="F170" s="467"/>
      <c r="G170" s="467"/>
      <c r="H170" s="187"/>
    </row>
    <row r="172" spans="2:11" x14ac:dyDescent="0.4">
      <c r="B172" s="369" t="s">
        <v>223</v>
      </c>
      <c r="C172" s="191"/>
      <c r="D172" s="128">
        <f>+D170+D163+D155</f>
        <v>0</v>
      </c>
      <c r="E172" s="115" t="s">
        <v>160</v>
      </c>
    </row>
    <row r="173" spans="2:11" x14ac:dyDescent="0.4">
      <c r="B173" s="190"/>
      <c r="C173" s="239"/>
      <c r="D173" s="128"/>
    </row>
    <row r="175" spans="2:11" x14ac:dyDescent="0.4">
      <c r="B175" s="219" t="s">
        <v>161</v>
      </c>
    </row>
    <row r="176" spans="2:11" x14ac:dyDescent="0.4">
      <c r="B176" s="273"/>
    </row>
    <row r="177" spans="2:13" ht="36" x14ac:dyDescent="0.4">
      <c r="B177" s="241"/>
      <c r="C177" s="274" t="s">
        <v>69</v>
      </c>
      <c r="D177" s="274" t="s">
        <v>163</v>
      </c>
      <c r="E177" s="592" t="s">
        <v>71</v>
      </c>
      <c r="F177" s="593"/>
      <c r="G177" s="594"/>
      <c r="H177" s="275" t="s">
        <v>35</v>
      </c>
    </row>
    <row r="178" spans="2:13" ht="36" x14ac:dyDescent="0.4">
      <c r="B178" s="584" t="s">
        <v>242</v>
      </c>
      <c r="C178" s="302" t="s">
        <v>253</v>
      </c>
      <c r="D178" s="145"/>
      <c r="E178" s="585"/>
      <c r="F178" s="586"/>
      <c r="G178" s="587"/>
      <c r="H178" s="277"/>
      <c r="I178" s="311"/>
      <c r="J178" s="238"/>
      <c r="K178" s="234"/>
      <c r="L178" s="234"/>
      <c r="M178" s="234"/>
    </row>
    <row r="179" spans="2:13" ht="54" x14ac:dyDescent="0.4">
      <c r="B179" s="630"/>
      <c r="C179" s="307" t="s">
        <v>254</v>
      </c>
      <c r="D179" s="162"/>
      <c r="E179" s="244"/>
      <c r="F179" s="245"/>
      <c r="G179" s="246"/>
      <c r="H179" s="279"/>
    </row>
    <row r="180" spans="2:13" x14ac:dyDescent="0.4">
      <c r="B180" s="564"/>
      <c r="C180" s="280" t="s">
        <v>78</v>
      </c>
      <c r="D180" s="281">
        <f>+SUM(D178:D179)</f>
        <v>0</v>
      </c>
      <c r="E180" s="588"/>
      <c r="F180" s="588"/>
      <c r="G180" s="588"/>
      <c r="H180" s="282"/>
    </row>
    <row r="182" spans="2:13" x14ac:dyDescent="0.4">
      <c r="B182" s="190" t="s">
        <v>165</v>
      </c>
      <c r="C182" s="191"/>
      <c r="D182" s="128">
        <f>+D180</f>
        <v>0</v>
      </c>
      <c r="E182" s="115" t="s">
        <v>166</v>
      </c>
    </row>
    <row r="184" spans="2:13" hidden="1" x14ac:dyDescent="0.4"/>
    <row r="185" spans="2:13" hidden="1" x14ac:dyDescent="0.4"/>
    <row r="186" spans="2:13" hidden="1" x14ac:dyDescent="0.4"/>
    <row r="187" spans="2:13" hidden="1" x14ac:dyDescent="0.4"/>
    <row r="188" spans="2:13" hidden="1" x14ac:dyDescent="0.4"/>
    <row r="189" spans="2:13" hidden="1" x14ac:dyDescent="0.4"/>
    <row r="190" spans="2:13" hidden="1" x14ac:dyDescent="0.4"/>
    <row r="191" spans="2:13" hidden="1" x14ac:dyDescent="0.4"/>
    <row r="192" spans="2:13"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70" spans="2:4" x14ac:dyDescent="0.4">
      <c r="B270" s="369" t="s">
        <v>167</v>
      </c>
      <c r="C270" s="191"/>
    </row>
    <row r="271" spans="2:4" x14ac:dyDescent="0.4">
      <c r="B271" s="370" t="s">
        <v>52</v>
      </c>
      <c r="C271" s="371"/>
      <c r="D271" s="372">
        <f>+F90</f>
        <v>0</v>
      </c>
    </row>
    <row r="272" spans="2:4" x14ac:dyDescent="0.4">
      <c r="B272" s="370" t="s">
        <v>53</v>
      </c>
      <c r="C272" s="371"/>
      <c r="D272" s="372">
        <f>+F91</f>
        <v>0</v>
      </c>
    </row>
    <row r="273" spans="2:4" x14ac:dyDescent="0.4">
      <c r="B273" s="370" t="s">
        <v>54</v>
      </c>
      <c r="C273" s="371"/>
      <c r="D273" s="372">
        <f>+F92</f>
        <v>0</v>
      </c>
    </row>
    <row r="274" spans="2:4" x14ac:dyDescent="0.4">
      <c r="B274" s="370" t="s">
        <v>55</v>
      </c>
      <c r="C274" s="371"/>
      <c r="D274" s="372">
        <f>+F93</f>
        <v>0</v>
      </c>
    </row>
    <row r="275" spans="2:4" x14ac:dyDescent="0.4">
      <c r="B275" s="369" t="s">
        <v>168</v>
      </c>
      <c r="C275" s="191"/>
      <c r="D275" s="372">
        <f>+D145</f>
        <v>0</v>
      </c>
    </row>
    <row r="276" spans="2:4" x14ac:dyDescent="0.4">
      <c r="B276" s="480" t="s">
        <v>159</v>
      </c>
      <c r="C276" s="481"/>
      <c r="D276" s="128">
        <f>+D172</f>
        <v>0</v>
      </c>
    </row>
    <row r="277" spans="2:4" x14ac:dyDescent="0.4">
      <c r="B277" s="190" t="s">
        <v>165</v>
      </c>
      <c r="C277" s="191"/>
      <c r="D277" s="128">
        <f>+D181</f>
        <v>0</v>
      </c>
    </row>
    <row r="278" spans="2:4" x14ac:dyDescent="0.4">
      <c r="B278" s="373" t="s">
        <v>169</v>
      </c>
      <c r="C278" s="239"/>
      <c r="D278" s="128">
        <f>+D277+D276</f>
        <v>0</v>
      </c>
    </row>
    <row r="279" spans="2:4" x14ac:dyDescent="0.4">
      <c r="B279" s="373" t="s">
        <v>170</v>
      </c>
      <c r="C279" s="239"/>
    </row>
    <row r="280" spans="2:4" x14ac:dyDescent="0.4">
      <c r="B280" s="370" t="s">
        <v>52</v>
      </c>
      <c r="C280" s="371"/>
      <c r="D280" s="354">
        <f>+D271+D275</f>
        <v>0</v>
      </c>
    </row>
    <row r="281" spans="2:4" x14ac:dyDescent="0.4">
      <c r="B281" s="370" t="s">
        <v>53</v>
      </c>
      <c r="C281" s="371"/>
      <c r="D281" s="354">
        <f t="shared" ref="D281:D283" si="0">+D272+D276</f>
        <v>0</v>
      </c>
    </row>
    <row r="282" spans="2:4" x14ac:dyDescent="0.4">
      <c r="B282" s="370" t="s">
        <v>54</v>
      </c>
      <c r="C282" s="371"/>
      <c r="D282" s="354">
        <f t="shared" si="0"/>
        <v>0</v>
      </c>
    </row>
    <row r="283" spans="2:4" x14ac:dyDescent="0.4">
      <c r="B283" s="370" t="s">
        <v>55</v>
      </c>
      <c r="C283" s="371"/>
      <c r="D283" s="354">
        <f t="shared" si="0"/>
        <v>0</v>
      </c>
    </row>
    <row r="284" spans="2:4" x14ac:dyDescent="0.4">
      <c r="B284" s="373" t="s">
        <v>171</v>
      </c>
      <c r="C284" s="239"/>
    </row>
    <row r="285" spans="2:4" x14ac:dyDescent="0.4">
      <c r="B285" s="370" t="s">
        <v>52</v>
      </c>
      <c r="C285" s="371"/>
      <c r="D285" s="354">
        <f>+D280+D278</f>
        <v>0</v>
      </c>
    </row>
    <row r="286" spans="2:4" x14ac:dyDescent="0.4">
      <c r="B286" s="370" t="s">
        <v>53</v>
      </c>
      <c r="C286" s="371"/>
      <c r="D286" s="354">
        <f t="shared" ref="D286:D288" si="1">+D281+D279</f>
        <v>0</v>
      </c>
    </row>
    <row r="287" spans="2:4" x14ac:dyDescent="0.4">
      <c r="B287" s="370" t="s">
        <v>54</v>
      </c>
      <c r="C287" s="371"/>
      <c r="D287" s="354">
        <f t="shared" si="1"/>
        <v>0</v>
      </c>
    </row>
    <row r="288" spans="2:4" x14ac:dyDescent="0.4">
      <c r="B288" s="370" t="s">
        <v>55</v>
      </c>
      <c r="C288" s="371"/>
      <c r="D288" s="354">
        <f t="shared" si="1"/>
        <v>0</v>
      </c>
    </row>
    <row r="290" spans="2:8" x14ac:dyDescent="0.4">
      <c r="B290" s="455" t="s">
        <v>83</v>
      </c>
      <c r="C290" s="456"/>
      <c r="D290" s="457"/>
      <c r="E290" s="194">
        <f>+SUM(D280:D283)</f>
        <v>0</v>
      </c>
    </row>
    <row r="291" spans="2:8" ht="54" x14ac:dyDescent="0.4">
      <c r="B291" s="193" t="s">
        <v>84</v>
      </c>
      <c r="C291" s="458" t="s">
        <v>85</v>
      </c>
      <c r="D291" s="459"/>
      <c r="E291" s="195" t="s">
        <v>86</v>
      </c>
    </row>
    <row r="292" spans="2:8" x14ac:dyDescent="0.4">
      <c r="B292" s="548" t="s">
        <v>87</v>
      </c>
      <c r="C292" s="196" t="str">
        <f>+'critères bonus'!C25</f>
        <v>FEDER sans études avec infrastructure : la note hors bonification est inférieure ou égale à  21 sur 84 max</v>
      </c>
      <c r="D292" s="197"/>
      <c r="E292" s="198"/>
    </row>
    <row r="293" spans="2:8" x14ac:dyDescent="0.4">
      <c r="B293" s="549"/>
      <c r="C293" s="199" t="str">
        <f>+'critères bonus'!C26</f>
        <v>FEDER sans études sans infrastructure : la note hors bonification est inférieure ou égale à 20 sur 80 max</v>
      </c>
      <c r="D293" s="200"/>
      <c r="E293" s="201"/>
    </row>
    <row r="294" spans="2:8" x14ac:dyDescent="0.4">
      <c r="B294" s="549"/>
      <c r="C294" s="199" t="str">
        <f>+'critères bonus'!C27</f>
        <v>FEDER avec études sans infrastructure : la note hors bonification est inférieure ou égale à 25 sur 100 max</v>
      </c>
      <c r="D294" s="200"/>
      <c r="E294" s="201"/>
    </row>
    <row r="295" spans="2:8" x14ac:dyDescent="0.4">
      <c r="B295" s="550"/>
      <c r="C295" s="199" t="str">
        <f>+'critères bonus'!C28</f>
        <v>FEDER avec études avec infrastructures : la note hors bonification est inférieure ou égale à 26 sur 104 max</v>
      </c>
      <c r="D295" s="200"/>
      <c r="E295" s="201"/>
    </row>
    <row r="296" spans="2:8" x14ac:dyDescent="0.4">
      <c r="B296" s="548" t="s">
        <v>92</v>
      </c>
      <c r="C296" s="199" t="str">
        <f>+'critères bonus'!C29</f>
        <v>FEDER sans études avec infrastructure : la note hors bonification est comprise entre 22 et 42 sur 84 max</v>
      </c>
      <c r="D296" s="200"/>
      <c r="E296" s="201"/>
    </row>
    <row r="297" spans="2:8" x14ac:dyDescent="0.4">
      <c r="B297" s="549"/>
      <c r="C297" s="199" t="str">
        <f>+'critères bonus'!C30</f>
        <v>FEDER sans études sans infrastructure : la note hors bonification est comprise entre 21 et 40 sur 80 max</v>
      </c>
      <c r="D297" s="200"/>
      <c r="E297" s="201"/>
    </row>
    <row r="298" spans="2:8" x14ac:dyDescent="0.4">
      <c r="B298" s="549"/>
      <c r="C298" s="199" t="str">
        <f>+'critères bonus'!C31</f>
        <v>FEDER avec études sans infrastructure : la note hors bonification  est comprise entre 26 et 50 sur 100 max</v>
      </c>
      <c r="D298" s="200"/>
      <c r="E298" s="201"/>
    </row>
    <row r="299" spans="2:8" x14ac:dyDescent="0.4">
      <c r="B299" s="550"/>
      <c r="C299" s="199" t="str">
        <f>+'critères bonus'!C32</f>
        <v>FEDER avec études avec infrastructures : la note hors bonification  est comprise entre 27 et 52 sur 104 max</v>
      </c>
      <c r="D299" s="200"/>
      <c r="E299" s="201"/>
    </row>
    <row r="300" spans="2:8" x14ac:dyDescent="0.4">
      <c r="B300" s="551" t="s">
        <v>97</v>
      </c>
      <c r="C300" s="196" t="str">
        <f>+'critères bonus'!C33</f>
        <v>FEDER sans études avec infrastructure : la note hors bonification est supérieure ou égale à 43 sur 84 max</v>
      </c>
      <c r="D300" s="197"/>
      <c r="E300" s="202"/>
    </row>
    <row r="301" spans="2:8" x14ac:dyDescent="0.4">
      <c r="B301" s="552"/>
      <c r="C301" s="199" t="str">
        <f>+'critères bonus'!C34</f>
        <v>FEDER sans études sans infrastructure : la note hors bonification est supérieure ou égale à 41 sur 80 max</v>
      </c>
      <c r="D301" s="200"/>
      <c r="E301" s="129"/>
    </row>
    <row r="302" spans="2:8" x14ac:dyDescent="0.4">
      <c r="B302" s="552"/>
      <c r="C302" s="199" t="str">
        <f>+'critères bonus'!C35</f>
        <v>FEDER avec études sans infrastructure : la note hors bonification est supérieure ou égale à 51 sur 100 max</v>
      </c>
      <c r="D302" s="200"/>
      <c r="E302" s="129"/>
    </row>
    <row r="303" spans="2:8" x14ac:dyDescent="0.4">
      <c r="B303" s="553"/>
      <c r="C303" s="199" t="str">
        <f>+'critères bonus'!C36</f>
        <v>FEDER avec études avec infrastructures : la note hors bonification est supérieure ou égale à 53 sur 104 max</v>
      </c>
      <c r="D303" s="200"/>
      <c r="E303" s="129"/>
    </row>
    <row r="304" spans="2:8" x14ac:dyDescent="0.4">
      <c r="B304" s="203"/>
      <c r="H304" s="135"/>
    </row>
    <row r="305" spans="2:8" x14ac:dyDescent="0.4">
      <c r="B305" s="203"/>
      <c r="C305" s="204"/>
      <c r="D305" s="136"/>
      <c r="E305" s="136"/>
      <c r="F305" s="136"/>
    </row>
    <row r="306" spans="2:8" x14ac:dyDescent="0.4">
      <c r="B306" s="544" t="s">
        <v>102</v>
      </c>
      <c r="C306" s="547"/>
      <c r="D306" s="547"/>
      <c r="E306" s="547"/>
      <c r="F306" s="547"/>
      <c r="G306" s="547"/>
      <c r="H306" s="547"/>
    </row>
    <row r="307" spans="2:8" x14ac:dyDescent="0.4">
      <c r="B307" s="545"/>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6"/>
      <c r="C310" s="547"/>
      <c r="D310" s="547"/>
      <c r="E310" s="547"/>
      <c r="F310" s="547"/>
      <c r="G310" s="547"/>
      <c r="H310" s="547"/>
    </row>
    <row r="311" spans="2:8" x14ac:dyDescent="0.4">
      <c r="C311" s="204"/>
      <c r="D311" s="136"/>
      <c r="E311" s="136"/>
      <c r="F311" s="136"/>
    </row>
    <row r="312" spans="2:8" x14ac:dyDescent="0.4">
      <c r="C312" s="204"/>
      <c r="D312" s="136"/>
      <c r="E312" s="136"/>
      <c r="F312" s="136"/>
    </row>
    <row r="313" spans="2:8" x14ac:dyDescent="0.4">
      <c r="B313" s="205" t="s">
        <v>103</v>
      </c>
      <c r="C313" s="542"/>
      <c r="D313" s="542"/>
      <c r="E313" s="542"/>
      <c r="F313" s="542"/>
      <c r="G313" s="542"/>
      <c r="H313" s="542"/>
    </row>
    <row r="314" spans="2:8" x14ac:dyDescent="0.4">
      <c r="B314" s="205" t="s">
        <v>104</v>
      </c>
      <c r="C314" s="542"/>
      <c r="D314" s="542"/>
      <c r="E314" s="542"/>
      <c r="F314" s="542"/>
      <c r="G314" s="542"/>
      <c r="H314" s="542"/>
    </row>
    <row r="315" spans="2:8" x14ac:dyDescent="0.4">
      <c r="B315" s="205" t="s">
        <v>105</v>
      </c>
      <c r="C315" s="542"/>
      <c r="D315" s="542"/>
      <c r="E315" s="542"/>
      <c r="F315" s="542"/>
      <c r="G315" s="542"/>
      <c r="H315" s="542"/>
    </row>
    <row r="316" spans="2:8" x14ac:dyDescent="0.4">
      <c r="B316" s="205" t="s">
        <v>106</v>
      </c>
      <c r="C316" s="542"/>
      <c r="D316" s="542"/>
      <c r="E316" s="542"/>
      <c r="F316" s="542"/>
      <c r="G316" s="542"/>
      <c r="H316" s="542"/>
    </row>
    <row r="317" spans="2:8" x14ac:dyDescent="0.4">
      <c r="B317" s="205" t="s">
        <v>107</v>
      </c>
      <c r="C317" s="542"/>
      <c r="D317" s="542"/>
      <c r="E317" s="542"/>
      <c r="F317" s="542"/>
      <c r="G317" s="542"/>
      <c r="H317" s="542"/>
    </row>
    <row r="318" spans="2:8" x14ac:dyDescent="0.4">
      <c r="B318" s="205" t="s">
        <v>108</v>
      </c>
      <c r="C318" s="542"/>
      <c r="D318" s="542"/>
      <c r="E318" s="542"/>
      <c r="F318" s="542"/>
      <c r="G318" s="542"/>
      <c r="H318" s="542"/>
    </row>
    <row r="319" spans="2:8" x14ac:dyDescent="0.4">
      <c r="B319" s="206" t="s">
        <v>109</v>
      </c>
      <c r="C319" s="543" t="s">
        <v>110</v>
      </c>
      <c r="D319" s="543"/>
      <c r="E319" s="543"/>
      <c r="F319" s="543"/>
      <c r="G319" s="543"/>
      <c r="H319" s="543"/>
    </row>
    <row r="320" spans="2:8" x14ac:dyDescent="0.4">
      <c r="B320" s="205" t="s">
        <v>111</v>
      </c>
      <c r="C320" s="542"/>
      <c r="D320" s="542"/>
      <c r="E320" s="542"/>
      <c r="F320" s="542"/>
      <c r="G320" s="542"/>
      <c r="H320" s="542"/>
    </row>
  </sheetData>
  <mergeCells count="97">
    <mergeCell ref="C320:H320"/>
    <mergeCell ref="C315:H315"/>
    <mergeCell ref="C316:H316"/>
    <mergeCell ref="C317:H317"/>
    <mergeCell ref="C318:H318"/>
    <mergeCell ref="C319:H319"/>
    <mergeCell ref="B300:B303"/>
    <mergeCell ref="B306:B310"/>
    <mergeCell ref="C306:H310"/>
    <mergeCell ref="C313:H313"/>
    <mergeCell ref="C314:H314"/>
    <mergeCell ref="B276:C276"/>
    <mergeCell ref="B290:D290"/>
    <mergeCell ref="C291:D291"/>
    <mergeCell ref="B292:B295"/>
    <mergeCell ref="B296:B299"/>
    <mergeCell ref="E165:G165"/>
    <mergeCell ref="B166:B170"/>
    <mergeCell ref="E168:G168"/>
    <mergeCell ref="E169:G169"/>
    <mergeCell ref="E170:G170"/>
    <mergeCell ref="E158:G158"/>
    <mergeCell ref="B159:B163"/>
    <mergeCell ref="E159:G159"/>
    <mergeCell ref="E160:G160"/>
    <mergeCell ref="E161:G161"/>
    <mergeCell ref="E162:G162"/>
    <mergeCell ref="E163:G163"/>
    <mergeCell ref="B90:B95"/>
    <mergeCell ref="E150:G150"/>
    <mergeCell ref="B151:B155"/>
    <mergeCell ref="E151:G151"/>
    <mergeCell ref="E152:G152"/>
    <mergeCell ref="E153:G153"/>
    <mergeCell ref="E154:G154"/>
    <mergeCell ref="E155:G155"/>
    <mergeCell ref="C25:H25"/>
    <mergeCell ref="C26:H26"/>
    <mergeCell ref="C27:H27"/>
    <mergeCell ref="D50:H50"/>
    <mergeCell ref="C35:H35"/>
    <mergeCell ref="C36:H36"/>
    <mergeCell ref="C48:C51"/>
    <mergeCell ref="D48:H48"/>
    <mergeCell ref="D49:H49"/>
    <mergeCell ref="D51:H51"/>
    <mergeCell ref="C31:H31"/>
    <mergeCell ref="C32:H32"/>
    <mergeCell ref="C33:H33"/>
    <mergeCell ref="C34:H34"/>
    <mergeCell ref="B11:H11"/>
    <mergeCell ref="A13:H14"/>
    <mergeCell ref="A2:H2"/>
    <mergeCell ref="A4:B4"/>
    <mergeCell ref="C4:H4"/>
    <mergeCell ref="A5:B5"/>
    <mergeCell ref="C5:H5"/>
    <mergeCell ref="A6:B6"/>
    <mergeCell ref="C6:H6"/>
    <mergeCell ref="A7:B7"/>
    <mergeCell ref="C7:H7"/>
    <mergeCell ref="A8:B8"/>
    <mergeCell ref="C8:H8"/>
    <mergeCell ref="A9:B9"/>
    <mergeCell ref="C9:H9"/>
    <mergeCell ref="B81:B82"/>
    <mergeCell ref="C28:H28"/>
    <mergeCell ref="C29:H29"/>
    <mergeCell ref="C30:H30"/>
    <mergeCell ref="C44:H44"/>
    <mergeCell ref="B41:B42"/>
    <mergeCell ref="C41:H41"/>
    <mergeCell ref="C42:H42"/>
    <mergeCell ref="B22:B40"/>
    <mergeCell ref="C22:H22"/>
    <mergeCell ref="C23:H23"/>
    <mergeCell ref="C24:H24"/>
    <mergeCell ref="C37:H37"/>
    <mergeCell ref="C38:H38"/>
    <mergeCell ref="C39:H39"/>
    <mergeCell ref="C40:H40"/>
    <mergeCell ref="B83:B85"/>
    <mergeCell ref="B87:B88"/>
    <mergeCell ref="C43:H43"/>
    <mergeCell ref="E178:G178"/>
    <mergeCell ref="E180:G180"/>
    <mergeCell ref="E177:G177"/>
    <mergeCell ref="B178:B180"/>
    <mergeCell ref="B99:B101"/>
    <mergeCell ref="H78:H79"/>
    <mergeCell ref="C78:C79"/>
    <mergeCell ref="D78:D79"/>
    <mergeCell ref="E78:E79"/>
    <mergeCell ref="F78:F79"/>
    <mergeCell ref="G78:G79"/>
    <mergeCell ref="B48:B52"/>
    <mergeCell ref="D52:H5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909FE-0C82-4D7D-9A8D-54455320BC5D}">
  <sheetPr>
    <tabColor rgb="FFFFFF00"/>
  </sheetPr>
  <dimension ref="A1:P320"/>
  <sheetViews>
    <sheetView showGridLines="0" topLeftCell="A46" zoomScale="55" zoomScaleNormal="55" workbookViewId="0">
      <selection activeCell="L49" sqref="L49"/>
    </sheetView>
  </sheetViews>
  <sheetFormatPr baseColWidth="10" defaultColWidth="11.453125" defaultRowHeight="18" x14ac:dyDescent="0.4"/>
  <cols>
    <col min="1" max="1" width="27.7265625" style="115" customWidth="1"/>
    <col min="2" max="2" width="33.81640625" style="115" customWidth="1"/>
    <col min="3" max="3" width="118.81640625" style="115" customWidth="1"/>
    <col min="4" max="4" width="17.54296875" style="115" customWidth="1"/>
    <col min="5" max="5" width="18.1796875" style="115" customWidth="1"/>
    <col min="6" max="6" width="14.7265625" style="115" customWidth="1"/>
    <col min="7" max="7" width="15.7265625" style="115" customWidth="1"/>
    <col min="8" max="8" width="27.54296875" style="115" customWidth="1"/>
    <col min="9" max="12" width="11.453125" style="115"/>
    <col min="13" max="13" width="65" style="115" customWidth="1"/>
    <col min="14" max="16384" width="11.453125" style="115"/>
  </cols>
  <sheetData>
    <row r="1" spans="1:8" ht="104.5" customHeight="1" x14ac:dyDescent="0.4"/>
    <row r="2" spans="1:8" ht="31" customHeight="1" x14ac:dyDescent="0.4">
      <c r="A2" s="560" t="s">
        <v>112</v>
      </c>
      <c r="B2" s="560"/>
      <c r="C2" s="560"/>
      <c r="D2" s="560"/>
      <c r="E2" s="560"/>
      <c r="F2" s="560"/>
      <c r="G2" s="560"/>
      <c r="H2" s="560"/>
    </row>
    <row r="3" spans="1:8" x14ac:dyDescent="0.4">
      <c r="B3" s="135"/>
      <c r="C3" s="136"/>
      <c r="D3" s="136"/>
      <c r="E3" s="136"/>
    </row>
    <row r="4" spans="1:8" ht="20.5" x14ac:dyDescent="0.4">
      <c r="A4" s="482" t="s">
        <v>113</v>
      </c>
      <c r="B4" s="483"/>
      <c r="C4" s="484"/>
      <c r="D4" s="484"/>
      <c r="E4" s="484"/>
      <c r="F4" s="484"/>
      <c r="G4" s="484"/>
      <c r="H4" s="484"/>
    </row>
    <row r="5" spans="1:8" ht="20.5" x14ac:dyDescent="0.4">
      <c r="A5" s="482" t="s">
        <v>114</v>
      </c>
      <c r="B5" s="483"/>
      <c r="C5" s="484"/>
      <c r="D5" s="484"/>
      <c r="E5" s="484"/>
      <c r="F5" s="484"/>
      <c r="G5" s="484"/>
      <c r="H5" s="484"/>
    </row>
    <row r="6" spans="1:8" ht="57" customHeight="1" x14ac:dyDescent="0.4">
      <c r="A6" s="482" t="s">
        <v>240</v>
      </c>
      <c r="B6" s="483"/>
      <c r="C6" s="636" t="s">
        <v>241</v>
      </c>
      <c r="D6" s="636"/>
      <c r="E6" s="636"/>
      <c r="F6" s="636"/>
      <c r="G6" s="636"/>
      <c r="H6" s="636"/>
    </row>
    <row r="7" spans="1:8" ht="55.5" customHeight="1" x14ac:dyDescent="0.4">
      <c r="A7" s="482" t="s">
        <v>255</v>
      </c>
      <c r="B7" s="483"/>
      <c r="C7" s="636" t="s">
        <v>256</v>
      </c>
      <c r="D7" s="636"/>
      <c r="E7" s="636"/>
      <c r="F7" s="636"/>
      <c r="G7" s="636"/>
      <c r="H7" s="636"/>
    </row>
    <row r="8" spans="1:8" ht="30.75" customHeight="1" x14ac:dyDescent="0.4">
      <c r="A8" s="488" t="s">
        <v>119</v>
      </c>
      <c r="B8" s="489"/>
      <c r="C8" s="484"/>
      <c r="D8" s="484"/>
      <c r="E8" s="484"/>
      <c r="F8" s="484"/>
      <c r="G8" s="484"/>
      <c r="H8" s="484"/>
    </row>
    <row r="9" spans="1:8" ht="20.5" x14ac:dyDescent="0.4">
      <c r="A9" s="482" t="s">
        <v>120</v>
      </c>
      <c r="B9" s="483"/>
      <c r="C9" s="484"/>
      <c r="D9" s="484"/>
      <c r="E9" s="484"/>
      <c r="F9" s="484"/>
      <c r="G9" s="484"/>
      <c r="H9" s="484"/>
    </row>
    <row r="10" spans="1:8" x14ac:dyDescent="0.4">
      <c r="B10" s="135"/>
      <c r="C10" s="136"/>
      <c r="D10" s="136"/>
      <c r="E10" s="136"/>
    </row>
    <row r="11" spans="1:8" ht="90" customHeight="1" x14ac:dyDescent="0.4">
      <c r="A11" s="217"/>
      <c r="B11" s="490" t="s">
        <v>121</v>
      </c>
      <c r="C11" s="490"/>
      <c r="D11" s="490"/>
      <c r="E11" s="490"/>
      <c r="F11" s="490"/>
      <c r="G11" s="490"/>
      <c r="H11" s="490"/>
    </row>
    <row r="12" spans="1:8" ht="29.25" customHeight="1" x14ac:dyDescent="0.4">
      <c r="A12" s="217"/>
      <c r="B12" s="218"/>
      <c r="C12" s="218"/>
      <c r="D12" s="218"/>
      <c r="E12" s="218"/>
      <c r="F12" s="218"/>
      <c r="G12" s="218"/>
    </row>
    <row r="13" spans="1:8" ht="31.5" customHeight="1" x14ac:dyDescent="0.4">
      <c r="A13" s="491" t="s">
        <v>122</v>
      </c>
      <c r="B13" s="491"/>
      <c r="C13" s="491"/>
      <c r="D13" s="491"/>
      <c r="E13" s="491"/>
      <c r="F13" s="491"/>
      <c r="G13" s="491"/>
      <c r="H13" s="491"/>
    </row>
    <row r="14" spans="1:8" ht="177.65" customHeight="1" x14ac:dyDescent="0.4">
      <c r="A14" s="491"/>
      <c r="B14" s="491"/>
      <c r="C14" s="491"/>
      <c r="D14" s="491"/>
      <c r="E14" s="491"/>
      <c r="F14" s="491"/>
      <c r="G14" s="491"/>
      <c r="H14" s="491"/>
    </row>
    <row r="15" spans="1:8" x14ac:dyDescent="0.4">
      <c r="C15" s="135"/>
      <c r="D15" s="136"/>
      <c r="E15" s="136"/>
      <c r="F15" s="136"/>
    </row>
    <row r="16" spans="1:8" x14ac:dyDescent="0.4">
      <c r="C16" s="135"/>
      <c r="D16" s="136"/>
      <c r="E16" s="136"/>
      <c r="F16" s="136"/>
    </row>
    <row r="17" spans="2:8" x14ac:dyDescent="0.4">
      <c r="C17" s="135"/>
      <c r="D17" s="136"/>
      <c r="E17" s="136"/>
      <c r="F17" s="136"/>
    </row>
    <row r="18" spans="2:8" s="298" customFormat="1" ht="23" x14ac:dyDescent="0.5">
      <c r="B18" s="247" t="s">
        <v>257</v>
      </c>
      <c r="C18" s="248"/>
      <c r="D18" s="303"/>
      <c r="E18" s="303"/>
      <c r="F18" s="303"/>
      <c r="G18" s="304"/>
      <c r="H18" s="304"/>
    </row>
    <row r="19" spans="2:8" s="298" customFormat="1" ht="23" x14ac:dyDescent="0.5">
      <c r="B19" s="247"/>
      <c r="C19" s="248"/>
      <c r="D19" s="303"/>
      <c r="E19" s="303"/>
      <c r="F19" s="303"/>
      <c r="G19" s="304"/>
      <c r="H19" s="304"/>
    </row>
    <row r="20" spans="2:8" s="298" customFormat="1" ht="23" x14ac:dyDescent="0.5">
      <c r="B20" s="249" t="s">
        <v>124</v>
      </c>
    </row>
    <row r="21" spans="2:8" s="298" customFormat="1" ht="23" x14ac:dyDescent="0.5">
      <c r="B21" s="249"/>
    </row>
    <row r="22" spans="2:8" ht="67.5" customHeight="1" x14ac:dyDescent="0.4">
      <c r="B22" s="574" t="s">
        <v>1</v>
      </c>
      <c r="C22" s="514" t="str">
        <f>+'Critères d''éligibilité socle'!C5</f>
        <v>L'opération est conforme au respect des droits fondamentaux et la conformité avec la Charte des droits fondamentaux de l’Union européenne (dignité, liberté, égalité, solidarité, citoyenneté, justice) définis dans l’article 9 du règlement (UE) n°2021/1060.</v>
      </c>
      <c r="D22" s="515"/>
      <c r="E22" s="515"/>
      <c r="F22" s="515"/>
      <c r="G22" s="515"/>
      <c r="H22" s="516"/>
    </row>
    <row r="23" spans="2:8" ht="51" customHeight="1" x14ac:dyDescent="0.4">
      <c r="B23" s="575"/>
      <c r="C23" s="576" t="str">
        <f>+'Critères d''éligibilité socle'!C6</f>
        <v>L’opération est conforme au principe d'égalité entre les femmes et les hommes et à la prise en compte des questions d’égalité entre les femmes et les hommes et de la dimension de genre définis dans l’article 9 du règlement (UE) n°2021/1060.</v>
      </c>
      <c r="D23" s="577"/>
      <c r="E23" s="577"/>
      <c r="F23" s="577"/>
      <c r="G23" s="577"/>
      <c r="H23" s="578"/>
    </row>
    <row r="24" spans="2:8" ht="60" customHeight="1" x14ac:dyDescent="0.4">
      <c r="B24" s="575"/>
      <c r="C24" s="576" t="str">
        <f>+'Critères d''éligibilité socle'!C7</f>
        <v>L'opération est conforme au principe de prévention de toute forme de discrimination fondée sur le sexe, l’origine raciale ou ethnique, la religion ou les convictions, le handicap, l’âge ou l’orientation sexuelle définis dans l’article 9 du règlement (UE) n°2021/1060.</v>
      </c>
      <c r="D24" s="577"/>
      <c r="E24" s="577"/>
      <c r="F24" s="577"/>
      <c r="G24" s="577"/>
      <c r="H24" s="578"/>
    </row>
    <row r="25" spans="2:8" ht="76.5" customHeight="1" x14ac:dyDescent="0.4">
      <c r="B25" s="575"/>
      <c r="C25" s="576" t="str">
        <f>+'Critères d''éligibilité socle'!C8</f>
        <v>L'opération est conforme à la promotion du développement durable énoncé à l’article 11 du traité sur le fonctionnement de l’Union européenne (TFUE), compte tenu des objectifs de développement durable des Nations unies, de l’accord de Paris et du principe consistant à « ne pas causer de préjudice important » (do not significant harm : "DNSH").</v>
      </c>
      <c r="D25" s="577"/>
      <c r="E25" s="577"/>
      <c r="F25" s="577"/>
      <c r="G25" s="577"/>
      <c r="H25" s="578"/>
    </row>
    <row r="26" spans="2:8" ht="46.5" customHeight="1" x14ac:dyDescent="0.4">
      <c r="B26" s="575"/>
      <c r="C26" s="576" t="str">
        <f>+'Critères d''éligibilité socle'!C9</f>
        <v>L'opération est conforme au principe de résilience au changement climatique des investissement dans les infrastructures dont la durée de vie prévue atteint au moins 5 ans conformément à l'article 73.2 du règlement (UE) n°2021/1060.</v>
      </c>
      <c r="D26" s="577"/>
      <c r="E26" s="577"/>
      <c r="F26" s="577"/>
      <c r="G26" s="577"/>
      <c r="H26" s="578"/>
    </row>
    <row r="27" spans="2:8" ht="81" customHeight="1" x14ac:dyDescent="0.4">
      <c r="B27" s="575"/>
      <c r="C27" s="576" t="str">
        <f>+'Critères d''éligibilité socle'!C10</f>
        <v>L'opération est conforme aux principes énoncés dans la Communication du 11/12/2019 relative au Pacte Vert pour l’Europe, ainsi que dans la nouvelle Stratégie de l’UE relative à l’adaptation au changement climatique (Communication du 24/02/2021) et dans la législation qui découle de ces textes.</v>
      </c>
      <c r="D27" s="577"/>
      <c r="E27" s="577"/>
      <c r="F27" s="577"/>
      <c r="G27" s="577"/>
      <c r="H27" s="578"/>
    </row>
    <row r="28" spans="2:8" ht="85.5" customHeight="1" x14ac:dyDescent="0.4">
      <c r="B28" s="575"/>
      <c r="C28" s="576" t="str">
        <f>+'Critères d''éligibilité socle'!C11</f>
        <v>L'opération est conforme au programme FEDER-FSE+ Guadeloupe conseil régional 2021-2027 et à ses stratégies sous-jacentes et contribue efficacement à la réalisation de ses objectifs spécifiques tel que précisé à l’article 73.2 a), b) et g) du règlement (UE) n°2021/1060. Les stratégies sous-jacentes aux différents objectifs spécifiques du programme FEDER-FSE+ 2021-2027 sont précisées dans le DOMO I Fiches actions ainsi que synthétisées dans le présent fichier Excel - cf. section : "critère d'éligibilité additionnels définis par l'autorité de gestion (AG)".</v>
      </c>
      <c r="D28" s="577"/>
      <c r="E28" s="577"/>
      <c r="F28" s="577"/>
      <c r="G28" s="577"/>
      <c r="H28" s="578"/>
    </row>
    <row r="29" spans="2:8" ht="47.25" customHeight="1" x14ac:dyDescent="0.4">
      <c r="B29" s="575"/>
      <c r="C29" s="576" t="str">
        <f>+'Critères d''éligibilité socle'!C12</f>
        <v>L'opération est conforme aux stratégies et documents de planification correspondants, établis en vue du respect des conditions favorisantes, prévues à l’article 15 du règlement (UE) n°2021/1060.</v>
      </c>
      <c r="D29" s="577"/>
      <c r="E29" s="577"/>
      <c r="F29" s="577"/>
      <c r="G29" s="577"/>
      <c r="H29" s="578"/>
    </row>
    <row r="30" spans="2:8" ht="64.5" customHeight="1" x14ac:dyDescent="0.4">
      <c r="B30" s="575"/>
      <c r="C30" s="576" t="str">
        <f>+'Critères d''éligibilité socle'!C13</f>
        <v>L'opération respecte la réglementation européenne et nationale en vigueur, conformément l’article 63.1 du règlement (UE) n°2021/1060. Le cas échéant, pour les projets de travaux, d'ouvrages ou d'aménagements exécutés, l'opération présente une étude d’incidence conformément à l’article R.123-3 du Code de l’Environnement.</v>
      </c>
      <c r="D30" s="577"/>
      <c r="E30" s="577"/>
      <c r="F30" s="577"/>
      <c r="G30" s="577"/>
      <c r="H30" s="578"/>
    </row>
    <row r="31" spans="2:8" ht="69.75" customHeight="1" x14ac:dyDescent="0.4">
      <c r="B31" s="575"/>
      <c r="C31" s="576" t="str">
        <f>+'Critères d''éligibilité socle'!C14</f>
        <v>L'opération n'est pas concernée par un avis motivé émis par la Commission européenne concernant une infraction au titre de l’article 258 du Traité sur le fonctionnement de l'Union Européenne (TFUE).</v>
      </c>
      <c r="D31" s="577"/>
      <c r="E31" s="577"/>
      <c r="F31" s="577"/>
      <c r="G31" s="577"/>
      <c r="H31" s="578"/>
    </row>
    <row r="32" spans="2:8" ht="60.75" customHeight="1" x14ac:dyDescent="0.4">
      <c r="B32" s="575"/>
      <c r="C32" s="576" t="str">
        <f>+'Critères d''éligibilité socle'!C15</f>
        <v>L'opération obeit au principe de pérennité, de viabilité et de non-délocalisation conformément à l'article 65 du règlement (UE)  n°2021/1060 quand elle concerne un investissement dans une infrastructure ou un investissement productif.</v>
      </c>
      <c r="D32" s="577"/>
      <c r="E32" s="577"/>
      <c r="F32" s="577"/>
      <c r="G32" s="577"/>
      <c r="H32" s="578"/>
    </row>
    <row r="33" spans="2:12" ht="137.25" customHeight="1" x14ac:dyDescent="0.4">
      <c r="B33" s="575"/>
      <c r="C33" s="576" t="str">
        <f>+'Critères d''éligibilité socle'!C16</f>
        <v>Le bénéficiaire  privé, dans le cadre de l'opération, dispose des ressources financières et des mécanismes de financement nécessaires pour couvrir les frais d’exploitation et d’entretien pour les opérations comprenant des investissements en infrastructures ou des investissements productifs, de manière à garantir leur viabilité financière conformément à l'article 73.2 d) règlement (UE) n°2021/1060. La vérification de la capacité financière ne s'applique pas aux personnes physiques qui bénéficient d'aide à l'éducation, aux personnes physiques qui ont un besoin pressant d'aide, telle que les chômeurs et les réfugiés et qui bénéficient d'aides directes, aux organismes publics, y compris les organisations des Etats membres, aux organisations internationales, aux personnes ou entitées sollicitant des bonifications d'intérêts et des contributions aux primes de garanties, lorsque l'objectif des ces bonifications et contributions est de renforcer la capacité financière d'un bénéficiaire ou de produire un revenu.</v>
      </c>
      <c r="D33" s="577"/>
      <c r="E33" s="577"/>
      <c r="F33" s="577"/>
      <c r="G33" s="577"/>
      <c r="H33" s="578"/>
    </row>
    <row r="34" spans="2:12" ht="64.5" customHeight="1" x14ac:dyDescent="0.4">
      <c r="B34" s="575"/>
      <c r="C34" s="576" t="str">
        <f>+'Critères d''éligibilité socle'!C17</f>
        <v>Le bénéficiaire, dans le cadre de l'opération, dispose des ressources financières et des mécanismes de financement nécessaires pour couvrir les frais d'exploitation et d'entretien conformément à l'article 73 du règlement (UE) n°2021/1060.</v>
      </c>
      <c r="D34" s="577"/>
      <c r="E34" s="577"/>
      <c r="F34" s="577"/>
      <c r="G34" s="577"/>
      <c r="H34" s="578"/>
    </row>
    <row r="35" spans="2:12" ht="108" customHeight="1" x14ac:dyDescent="0.4">
      <c r="B35" s="575"/>
      <c r="C35" s="576" t="str">
        <f>+'Critères d''éligibilité socle'!C18</f>
        <v>L'opération respecte le principe de non-délocalisation conformément à l'article 73.2 du règlement (UE) n°2021-1060.On entend par délocalisation : un transfert, en tout ou en partie, d’une activité identique ou similaire d’un établissement situé sur le territoire d’une partie contractante à l’accord EEE (établissement initial) vers l’établissement dans lequel est effectué l’investissement bénéficiant d’une aide sur le territoire d’une autre partie contractante à l’accord EEE (établissement bénéficiant de l’aide) - cf. Article 2, point 61 bis, règlement (UE) n°651/2014 et article 9 du décret n°2022-608 du 21 avril 2022.</v>
      </c>
      <c r="D35" s="577"/>
      <c r="E35" s="577"/>
      <c r="F35" s="577"/>
      <c r="G35" s="577"/>
      <c r="H35" s="578"/>
    </row>
    <row r="36" spans="2:12" ht="71.25" customHeight="1" x14ac:dyDescent="0.4">
      <c r="B36" s="575"/>
      <c r="C36" s="576" t="str">
        <f>+'Critères d''éligibilité socle'!C19</f>
        <v>L'opération respecte le principe de cofinancement imposant l'intervention d'une contribution nationale publique ou privée suivant les règles déterminées à l'article 112 du règlement (UE) n°2021/1060.</v>
      </c>
      <c r="D36" s="577"/>
      <c r="E36" s="577"/>
      <c r="F36" s="577"/>
      <c r="G36" s="577"/>
      <c r="H36" s="578"/>
    </row>
    <row r="37" spans="2:12" ht="51" customHeight="1" x14ac:dyDescent="0.4">
      <c r="B37" s="575"/>
      <c r="C37" s="576" t="str">
        <f>+'Critères d''éligibilité socle'!C20</f>
        <v>L'opération respecte le principe d'éligibilité géographique conformément aux articles 63 et suivants du règlement (UE) n°2021/1060.</v>
      </c>
      <c r="D37" s="577"/>
      <c r="E37" s="577"/>
      <c r="F37" s="577"/>
      <c r="G37" s="577"/>
      <c r="H37" s="578"/>
    </row>
    <row r="38" spans="2:12" ht="165.75" customHeight="1" x14ac:dyDescent="0.4">
      <c r="B38" s="575"/>
      <c r="C38" s="576" t="str">
        <f>+'Critères d''éligibilité socle'!C21</f>
        <v>L'opération respecte le principe d'éligibilité temporelle conformément à l'article 63 du règlement (UE) n°2021/1060. La règlementation européenne établit qu'une dépense est éligible si elle est engagée par le bénéficiaire et versée au cours de l'exécution des opérations entre le 1er janvier 2021 et le 31 décembre 2029. En outre, sauf exception tirée de la règlementation, l'opération n'est pas métriellement achevée ou totalement mise en oeuvre avant la date de dépôt de la demande d'aide au titre du programme conformément à l'article 63. 6 du règlement (UE) n°2021/1060. Les règles des programmes, notamment dans le cadre d’appels à projets, sont susceptibles de présenter des règles plus restrictives. Les opérations relevant de la réglementation des aides d’État présentent en général des spécificités en matière d’éligibilité temporelle, liées à l’effet incitatif.Les dépenses rattachées à l’opération sont éligibles si elles sont réalisées et acquittées par le bénéficiaire dans la période d’éligibilité prévue par l’acte juridique de l’aide européenne.</v>
      </c>
      <c r="D38" s="577"/>
      <c r="E38" s="577"/>
      <c r="F38" s="577"/>
      <c r="G38" s="577"/>
      <c r="H38" s="578"/>
    </row>
    <row r="39" spans="2:12" ht="143.25" customHeight="1" x14ac:dyDescent="0.4">
      <c r="B39" s="575"/>
      <c r="C39" s="576" t="str">
        <f>+'Critères d''éligibilité socle'!C22</f>
        <v>L'opération satisfait au principe général d'interdiction du double financement européen conformément aux articles 188 et 191 du règlement (UE, Euratom) n°2018/1046  dit Omnibus. Ce principe d'interdiction du double financement s’applique également, entre autres, au Fonds de la facilité de reprise et résilience (FFR) et à la réserve d’ajustement au Brexit conformément à l'article 63.9 du règlement ( UE) n°2021/1060. Cette règle suivant laquelle une même dépense ne peut être financée plus de deux fois par le budget européen ne s'applique pas aux aides versées à des personnes physiques à des fins d'études, de recherche, de formation ou d'éducation ou aux aides directes versées à des personnes physiques qui en ont un besoin pressant comme les chômeurs et les réfugiés. L’absence de double financement d’une même dépense doit pouvoir être justifié, y compris dans le cadre de montants forfaitaires, coûts unitaires et financements à taux forfaitaires.</v>
      </c>
      <c r="D39" s="577"/>
      <c r="E39" s="577"/>
      <c r="F39" s="577"/>
      <c r="G39" s="577"/>
      <c r="H39" s="578"/>
    </row>
    <row r="40" spans="2:12" ht="45.75" customHeight="1" x14ac:dyDescent="0.4">
      <c r="B40" s="575"/>
      <c r="C40" s="576" t="str">
        <f>+'Critères d''éligibilité socle'!C23</f>
        <v>L'opération se conforme aux dispositions spécifiques de l'article 64 du règlement (UE) n°2021-1060 qui indique les coûts ne pouvant pas donner lieu à une contribution des fonds européens.</v>
      </c>
      <c r="D40" s="577"/>
      <c r="E40" s="577"/>
      <c r="F40" s="577"/>
      <c r="G40" s="577"/>
      <c r="H40" s="578"/>
    </row>
    <row r="41" spans="2:12" ht="22.5" customHeight="1" x14ac:dyDescent="0.4">
      <c r="B41" s="575" t="s">
        <v>21</v>
      </c>
      <c r="C41" s="576" t="str">
        <f>+'Critères d''éligibilité socle'!C24</f>
        <v>L'opération est conforme aux champs d'intervention du FEDER définis à l'article 5 du règlement (UE) n°2021/1058.</v>
      </c>
      <c r="D41" s="577"/>
      <c r="E41" s="577"/>
      <c r="F41" s="577"/>
      <c r="G41" s="577"/>
      <c r="H41" s="578"/>
    </row>
    <row r="42" spans="2:12" x14ac:dyDescent="0.4">
      <c r="B42" s="575"/>
      <c r="C42" s="576" t="str">
        <f>+'Critères d''éligibilité socle'!C25</f>
        <v>L'opération est conforme aux exclusions du champs d'intervention du FEDER définies à l'article 7 du règlement (UE) n°2021/1058.</v>
      </c>
      <c r="D42" s="577"/>
      <c r="E42" s="577"/>
      <c r="F42" s="577"/>
      <c r="G42" s="577"/>
      <c r="H42" s="578"/>
    </row>
    <row r="43" spans="2:12" x14ac:dyDescent="0.4">
      <c r="B43" s="293" t="s">
        <v>24</v>
      </c>
      <c r="C43" s="576" t="str">
        <f>+'Critères d''éligibilité socle'!C26</f>
        <v xml:space="preserve">L'opération est conforme aux champs d'intervention du FSE+ définis aux articles 16 et 22 du règlement (UE) n°2021/1057 </v>
      </c>
      <c r="D43" s="577"/>
      <c r="E43" s="577"/>
      <c r="F43" s="577"/>
      <c r="G43" s="577"/>
      <c r="H43" s="578"/>
    </row>
    <row r="44" spans="2:12" ht="36" x14ac:dyDescent="0.4">
      <c r="B44" s="294" t="s">
        <v>26</v>
      </c>
      <c r="C44" s="581" t="str">
        <f>+'Critères d''éligibilité socle'!C27</f>
        <v>L'opération est conforme aux règles définies au niveau national par le décret n°2022-608 du 21 avril 2022 fixant les règles nationales d’éligibilité des dépenses.</v>
      </c>
      <c r="D44" s="582"/>
      <c r="E44" s="582"/>
      <c r="F44" s="582"/>
      <c r="G44" s="582"/>
      <c r="H44" s="583"/>
    </row>
    <row r="45" spans="2:12" x14ac:dyDescent="0.4">
      <c r="B45" s="220"/>
      <c r="C45" s="221"/>
    </row>
    <row r="46" spans="2:12" s="298" customFormat="1" ht="23" x14ac:dyDescent="0.5">
      <c r="B46" s="249" t="s">
        <v>125</v>
      </c>
    </row>
    <row r="47" spans="2:12" s="298" customFormat="1" ht="23" x14ac:dyDescent="0.5">
      <c r="B47" s="249"/>
    </row>
    <row r="48" spans="2:12" ht="165.65" customHeight="1" x14ac:dyDescent="0.4">
      <c r="B48" s="660" t="s">
        <v>255</v>
      </c>
      <c r="C48" s="652" t="s">
        <v>236</v>
      </c>
      <c r="D48" s="654" t="s">
        <v>258</v>
      </c>
      <c r="E48" s="654"/>
      <c r="F48" s="654"/>
      <c r="G48" s="654"/>
      <c r="H48" s="655"/>
      <c r="I48" s="222"/>
      <c r="J48" s="222"/>
      <c r="K48" s="222"/>
      <c r="L48" s="222"/>
    </row>
    <row r="49" spans="2:16" ht="60.75" customHeight="1" x14ac:dyDescent="0.4">
      <c r="B49" s="661"/>
      <c r="C49" s="653"/>
      <c r="D49" s="656" t="s">
        <v>246</v>
      </c>
      <c r="E49" s="656"/>
      <c r="F49" s="656"/>
      <c r="G49" s="656"/>
      <c r="H49" s="657"/>
    </row>
    <row r="50" spans="2:16" x14ac:dyDescent="0.4">
      <c r="B50" s="661"/>
      <c r="C50" s="653"/>
      <c r="D50" s="658" t="s">
        <v>259</v>
      </c>
      <c r="E50" s="658"/>
      <c r="F50" s="658"/>
      <c r="G50" s="658"/>
      <c r="H50" s="659"/>
      <c r="I50" s="234"/>
      <c r="M50" s="236"/>
      <c r="N50" s="222"/>
      <c r="O50" s="222"/>
      <c r="P50" s="222"/>
    </row>
    <row r="51" spans="2:16" ht="72" customHeight="1" x14ac:dyDescent="0.4">
      <c r="B51" s="661"/>
      <c r="C51" s="653" t="s">
        <v>260</v>
      </c>
      <c r="D51" s="650" t="s">
        <v>261</v>
      </c>
      <c r="E51" s="650"/>
      <c r="F51" s="650"/>
      <c r="G51" s="650"/>
      <c r="H51" s="651"/>
      <c r="I51" s="234"/>
      <c r="M51" s="236"/>
      <c r="N51" s="222"/>
      <c r="O51" s="222"/>
      <c r="P51" s="222"/>
    </row>
    <row r="52" spans="2:16" ht="139" customHeight="1" x14ac:dyDescent="0.4">
      <c r="B52" s="661"/>
      <c r="C52" s="653"/>
      <c r="D52" s="650" t="s">
        <v>262</v>
      </c>
      <c r="E52" s="650"/>
      <c r="F52" s="650"/>
      <c r="G52" s="650"/>
      <c r="H52" s="651"/>
      <c r="I52" s="234"/>
      <c r="M52" s="236"/>
      <c r="N52" s="222"/>
      <c r="O52" s="222"/>
      <c r="P52" s="222"/>
    </row>
    <row r="53" spans="2:16" ht="69.75" customHeight="1" thickBot="1" x14ac:dyDescent="0.45">
      <c r="B53" s="662"/>
      <c r="C53" s="321" t="s">
        <v>263</v>
      </c>
      <c r="D53" s="648" t="s">
        <v>264</v>
      </c>
      <c r="E53" s="648"/>
      <c r="F53" s="648"/>
      <c r="G53" s="648"/>
      <c r="H53" s="649"/>
      <c r="M53" s="236"/>
      <c r="N53" s="222"/>
      <c r="O53" s="222"/>
      <c r="P53" s="222"/>
    </row>
    <row r="54" spans="2:16" ht="69.75" hidden="1" customHeight="1" x14ac:dyDescent="0.4">
      <c r="B54" s="312"/>
      <c r="C54" s="312"/>
      <c r="D54" s="313"/>
      <c r="E54" s="313"/>
      <c r="F54" s="313"/>
      <c r="G54" s="313"/>
      <c r="H54" s="313"/>
      <c r="M54" s="236"/>
      <c r="N54" s="222"/>
      <c r="O54" s="222"/>
      <c r="P54" s="222"/>
    </row>
    <row r="55" spans="2:16" ht="69.75" hidden="1" customHeight="1" x14ac:dyDescent="0.4">
      <c r="B55" s="312"/>
      <c r="C55" s="312"/>
      <c r="D55" s="313"/>
      <c r="E55" s="313"/>
      <c r="F55" s="313"/>
      <c r="G55" s="313"/>
      <c r="H55" s="313"/>
      <c r="M55" s="236"/>
      <c r="N55" s="222"/>
      <c r="O55" s="222"/>
      <c r="P55" s="222"/>
    </row>
    <row r="56" spans="2:16" ht="69.75" hidden="1" customHeight="1" x14ac:dyDescent="0.4">
      <c r="B56" s="312"/>
      <c r="C56" s="312"/>
      <c r="D56" s="313"/>
      <c r="E56" s="313"/>
      <c r="F56" s="313"/>
      <c r="G56" s="313"/>
      <c r="H56" s="313"/>
      <c r="M56" s="236"/>
      <c r="N56" s="222"/>
      <c r="O56" s="222"/>
      <c r="P56" s="222"/>
    </row>
    <row r="57" spans="2:16" ht="69.75" hidden="1" customHeight="1" x14ac:dyDescent="0.4">
      <c r="B57" s="312"/>
      <c r="C57" s="312"/>
      <c r="D57" s="313"/>
      <c r="E57" s="313"/>
      <c r="F57" s="313"/>
      <c r="G57" s="313"/>
      <c r="H57" s="313"/>
      <c r="M57" s="236"/>
      <c r="N57" s="222"/>
      <c r="O57" s="222"/>
      <c r="P57" s="222"/>
    </row>
    <row r="58" spans="2:16" ht="69.75" hidden="1" customHeight="1" x14ac:dyDescent="0.4">
      <c r="B58" s="312"/>
      <c r="C58" s="312"/>
      <c r="D58" s="313"/>
      <c r="E58" s="313"/>
      <c r="F58" s="313"/>
      <c r="G58" s="313"/>
      <c r="H58" s="313"/>
      <c r="M58" s="236"/>
      <c r="N58" s="222"/>
      <c r="O58" s="222"/>
      <c r="P58" s="222"/>
    </row>
    <row r="59" spans="2:16" ht="69.75" hidden="1" customHeight="1" x14ac:dyDescent="0.4">
      <c r="B59" s="312"/>
      <c r="C59" s="312"/>
      <c r="D59" s="313"/>
      <c r="E59" s="313"/>
      <c r="F59" s="313"/>
      <c r="G59" s="313"/>
      <c r="H59" s="313"/>
      <c r="M59" s="236"/>
      <c r="N59" s="222"/>
      <c r="O59" s="222"/>
      <c r="P59" s="222"/>
    </row>
    <row r="60" spans="2:16" ht="69.75" hidden="1" customHeight="1" x14ac:dyDescent="0.4">
      <c r="B60" s="312"/>
      <c r="C60" s="312"/>
      <c r="D60" s="313"/>
      <c r="E60" s="313"/>
      <c r="F60" s="313"/>
      <c r="G60" s="313"/>
      <c r="H60" s="313"/>
      <c r="M60" s="236"/>
      <c r="N60" s="222"/>
      <c r="O60" s="222"/>
      <c r="P60" s="222"/>
    </row>
    <row r="61" spans="2:16" ht="69.75" hidden="1" customHeight="1" x14ac:dyDescent="0.4">
      <c r="B61" s="312"/>
      <c r="C61" s="312"/>
      <c r="D61" s="313"/>
      <c r="E61" s="313"/>
      <c r="F61" s="313"/>
      <c r="G61" s="313"/>
      <c r="H61" s="313"/>
      <c r="M61" s="236"/>
      <c r="N61" s="222"/>
      <c r="O61" s="222"/>
      <c r="P61" s="222"/>
    </row>
    <row r="62" spans="2:16" ht="69.75" hidden="1" customHeight="1" x14ac:dyDescent="0.4">
      <c r="B62" s="312"/>
      <c r="C62" s="312"/>
      <c r="D62" s="313"/>
      <c r="E62" s="313"/>
      <c r="F62" s="313"/>
      <c r="G62" s="313"/>
      <c r="H62" s="313"/>
      <c r="M62" s="236"/>
      <c r="N62" s="222"/>
      <c r="O62" s="222"/>
      <c r="P62" s="222"/>
    </row>
    <row r="63" spans="2:16" ht="69.75" hidden="1" customHeight="1" x14ac:dyDescent="0.4">
      <c r="B63" s="312"/>
      <c r="C63" s="312"/>
      <c r="D63" s="313"/>
      <c r="E63" s="313"/>
      <c r="F63" s="313"/>
      <c r="G63" s="313"/>
      <c r="H63" s="313"/>
      <c r="M63" s="236"/>
      <c r="N63" s="222"/>
      <c r="O63" s="222"/>
      <c r="P63" s="222"/>
    </row>
    <row r="64" spans="2:16" ht="69.75" hidden="1" customHeight="1" x14ac:dyDescent="0.4">
      <c r="B64" s="312"/>
      <c r="C64" s="312"/>
      <c r="D64" s="313"/>
      <c r="E64" s="313"/>
      <c r="F64" s="313"/>
      <c r="G64" s="313"/>
      <c r="H64" s="313"/>
      <c r="M64" s="236"/>
      <c r="N64" s="222"/>
      <c r="O64" s="222"/>
      <c r="P64" s="222"/>
    </row>
    <row r="65" spans="1:16" ht="69.75" hidden="1" customHeight="1" x14ac:dyDescent="0.4">
      <c r="B65" s="312"/>
      <c r="C65" s="312"/>
      <c r="D65" s="313"/>
      <c r="E65" s="313"/>
      <c r="F65" s="313"/>
      <c r="G65" s="313"/>
      <c r="H65" s="313"/>
      <c r="M65" s="236"/>
      <c r="N65" s="222"/>
      <c r="O65" s="222"/>
      <c r="P65" s="222"/>
    </row>
    <row r="66" spans="1:16" ht="69.75" hidden="1" customHeight="1" x14ac:dyDescent="0.4">
      <c r="B66" s="312"/>
      <c r="C66" s="312"/>
      <c r="D66" s="313"/>
      <c r="E66" s="313"/>
      <c r="F66" s="313"/>
      <c r="G66" s="313"/>
      <c r="H66" s="313"/>
      <c r="M66" s="236"/>
      <c r="N66" s="222"/>
      <c r="O66" s="222"/>
      <c r="P66" s="222"/>
    </row>
    <row r="67" spans="1:16" ht="69.75" hidden="1" customHeight="1" x14ac:dyDescent="0.4">
      <c r="B67" s="312"/>
      <c r="C67" s="312"/>
      <c r="D67" s="313"/>
      <c r="E67" s="313"/>
      <c r="F67" s="313"/>
      <c r="G67" s="313"/>
      <c r="H67" s="313"/>
      <c r="M67" s="236"/>
      <c r="N67" s="222"/>
      <c r="O67" s="222"/>
      <c r="P67" s="222"/>
    </row>
    <row r="68" spans="1:16" ht="69.75" hidden="1" customHeight="1" x14ac:dyDescent="0.4">
      <c r="B68" s="312"/>
      <c r="C68" s="312"/>
      <c r="D68" s="313"/>
      <c r="E68" s="313"/>
      <c r="F68" s="313"/>
      <c r="G68" s="313"/>
      <c r="H68" s="313"/>
      <c r="M68" s="236"/>
      <c r="N68" s="222"/>
      <c r="O68" s="222"/>
      <c r="P68" s="222"/>
    </row>
    <row r="69" spans="1:16" ht="69.75" hidden="1" customHeight="1" x14ac:dyDescent="0.4">
      <c r="B69" s="312"/>
      <c r="C69" s="312"/>
      <c r="D69" s="313"/>
      <c r="E69" s="313"/>
      <c r="F69" s="313"/>
      <c r="G69" s="313"/>
      <c r="H69" s="313"/>
      <c r="M69" s="236"/>
      <c r="N69" s="222"/>
      <c r="O69" s="222"/>
      <c r="P69" s="222"/>
    </row>
    <row r="70" spans="1:16" ht="69.75" hidden="1" customHeight="1" x14ac:dyDescent="0.4">
      <c r="B70" s="312"/>
      <c r="C70" s="312"/>
      <c r="D70" s="313"/>
      <c r="E70" s="313"/>
      <c r="F70" s="313"/>
      <c r="G70" s="313"/>
      <c r="H70" s="313"/>
      <c r="M70" s="236"/>
      <c r="N70" s="222"/>
      <c r="O70" s="222"/>
      <c r="P70" s="222"/>
    </row>
    <row r="71" spans="1:16" ht="69.75" hidden="1" customHeight="1" x14ac:dyDescent="0.4">
      <c r="B71" s="312"/>
      <c r="C71" s="312"/>
      <c r="D71" s="313"/>
      <c r="E71" s="313"/>
      <c r="F71" s="313"/>
      <c r="G71" s="313"/>
      <c r="H71" s="313"/>
      <c r="M71" s="236"/>
      <c r="N71" s="222"/>
      <c r="O71" s="222"/>
      <c r="P71" s="222"/>
    </row>
    <row r="72" spans="1:16" ht="69.75" hidden="1" customHeight="1" x14ac:dyDescent="0.4">
      <c r="B72" s="312"/>
      <c r="C72" s="312"/>
      <c r="D72" s="313"/>
      <c r="E72" s="313"/>
      <c r="F72" s="313"/>
      <c r="G72" s="313"/>
      <c r="H72" s="313"/>
      <c r="M72" s="236"/>
      <c r="N72" s="222"/>
      <c r="O72" s="222"/>
      <c r="P72" s="222"/>
    </row>
    <row r="73" spans="1:16" ht="69.75" hidden="1" customHeight="1" x14ac:dyDescent="0.4">
      <c r="B73" s="312"/>
      <c r="C73" s="312"/>
      <c r="D73" s="313"/>
      <c r="E73" s="313"/>
      <c r="F73" s="313"/>
      <c r="G73" s="313"/>
      <c r="H73" s="313"/>
      <c r="M73" s="236"/>
      <c r="N73" s="222"/>
      <c r="O73" s="222"/>
      <c r="P73" s="222"/>
    </row>
    <row r="74" spans="1:16" s="298" customFormat="1" ht="23" x14ac:dyDescent="0.5">
      <c r="B74" s="247" t="s">
        <v>133</v>
      </c>
      <c r="C74" s="248"/>
      <c r="E74" s="303"/>
      <c r="F74" s="303"/>
      <c r="G74" s="304"/>
      <c r="H74" s="304"/>
      <c r="M74" s="308"/>
      <c r="N74" s="309"/>
      <c r="O74" s="309"/>
      <c r="P74" s="309"/>
    </row>
    <row r="75" spans="1:16" s="298" customFormat="1" ht="23" x14ac:dyDescent="0.5">
      <c r="B75" s="247"/>
      <c r="C75" s="248"/>
      <c r="E75" s="303"/>
      <c r="F75" s="303"/>
      <c r="G75" s="304"/>
      <c r="H75" s="304"/>
      <c r="M75" s="308"/>
      <c r="N75" s="309"/>
      <c r="O75" s="309"/>
      <c r="P75" s="309"/>
    </row>
    <row r="76" spans="1:16" s="298" customFormat="1" ht="21.75" customHeight="1" x14ac:dyDescent="0.5">
      <c r="B76" s="247" t="s">
        <v>134</v>
      </c>
      <c r="C76" s="248"/>
      <c r="D76" s="247"/>
      <c r="E76" s="303"/>
      <c r="F76" s="303"/>
      <c r="G76" s="304"/>
      <c r="H76" s="304"/>
      <c r="M76" s="308"/>
      <c r="N76" s="309"/>
      <c r="O76" s="309"/>
      <c r="P76" s="309"/>
    </row>
    <row r="77" spans="1:16" s="298" customFormat="1" ht="21.75" customHeight="1" x14ac:dyDescent="0.5">
      <c r="B77" s="247"/>
      <c r="C77" s="248"/>
      <c r="D77" s="247"/>
      <c r="E77" s="303"/>
      <c r="F77" s="303"/>
      <c r="G77" s="304"/>
      <c r="H77" s="304"/>
      <c r="M77" s="308"/>
      <c r="N77" s="309"/>
      <c r="O77" s="309"/>
      <c r="P77" s="309"/>
    </row>
    <row r="78" spans="1:16" x14ac:dyDescent="0.4">
      <c r="A78" s="115" t="s">
        <v>29</v>
      </c>
      <c r="B78" s="119"/>
      <c r="C78" s="432" t="s">
        <v>135</v>
      </c>
      <c r="D78" s="432" t="s">
        <v>31</v>
      </c>
      <c r="E78" s="432" t="s">
        <v>141</v>
      </c>
      <c r="F78" s="432" t="s">
        <v>33</v>
      </c>
      <c r="G78" s="436" t="s">
        <v>34</v>
      </c>
      <c r="H78" s="432" t="s">
        <v>35</v>
      </c>
    </row>
    <row r="79" spans="1:16" ht="59.25" customHeight="1" x14ac:dyDescent="0.4">
      <c r="B79" s="120"/>
      <c r="C79" s="433"/>
      <c r="D79" s="433"/>
      <c r="E79" s="433"/>
      <c r="F79" s="433"/>
      <c r="G79" s="437"/>
      <c r="H79" s="433"/>
    </row>
    <row r="80" spans="1:16" ht="36" x14ac:dyDescent="0.4">
      <c r="B80" s="113" t="str">
        <f>+'critères transversaux'!B6</f>
        <v xml:space="preserve">Cohérence générale </v>
      </c>
      <c r="C80" s="121" t="str">
        <f>+'critères transversaux'!C6</f>
        <v>Le projet présente une bonne logique globale au niveau de sa stratégie, de ses objectifs, de ses moyens et de ses résultats. Par ailleurs, sa mise en œuvre  et le montage proposé sont simples, réalistes.</v>
      </c>
      <c r="D80" s="122">
        <f>+'critères transversaux'!D6</f>
        <v>0</v>
      </c>
      <c r="E80" s="122">
        <f>+'critères transversaux'!E6</f>
        <v>4</v>
      </c>
      <c r="F80" s="122">
        <f>+'critères transversaux'!F6</f>
        <v>0</v>
      </c>
      <c r="G80" s="122" t="s">
        <v>38</v>
      </c>
      <c r="H80" s="123"/>
    </row>
    <row r="81" spans="2:16" ht="36" x14ac:dyDescent="0.4">
      <c r="B81" s="434" t="str">
        <f>+'critères transversaux'!B7</f>
        <v>Caractère structurant</v>
      </c>
      <c r="C81" s="121" t="str">
        <f>+'critères transversaux'!C7</f>
        <v>Le projet contribue au développement régional durable et impacte positivement l’économie locale, génère un effet levier pour la croissance et l’emploi.</v>
      </c>
      <c r="D81" s="122">
        <f>+'critères transversaux'!D7</f>
        <v>0</v>
      </c>
      <c r="E81" s="122">
        <f>+'critères transversaux'!E7</f>
        <v>4</v>
      </c>
      <c r="F81" s="122">
        <f>+'critères transversaux'!F7</f>
        <v>0</v>
      </c>
      <c r="G81" s="122" t="s">
        <v>38</v>
      </c>
      <c r="H81" s="123"/>
    </row>
    <row r="82" spans="2:16" ht="72" x14ac:dyDescent="0.4">
      <c r="B82" s="435"/>
      <c r="C82" s="121" t="str">
        <f>+'critères transversaux'!C8</f>
        <v>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v>
      </c>
      <c r="D82" s="122">
        <f>+'critères transversaux'!D8</f>
        <v>0</v>
      </c>
      <c r="E82" s="122">
        <f>+'critères transversaux'!E8</f>
        <v>5</v>
      </c>
      <c r="F82" s="122">
        <f>+'critères transversaux'!F8</f>
        <v>0</v>
      </c>
      <c r="G82" s="122" t="s">
        <v>38</v>
      </c>
      <c r="H82" s="123"/>
    </row>
    <row r="83" spans="2:16" ht="36" x14ac:dyDescent="0.4">
      <c r="B83" s="429" t="str">
        <f>+'critères transversaux'!B9</f>
        <v>Principe de développement durable</v>
      </c>
      <c r="C83" s="121" t="str">
        <f>+'critères transversaux'!C9</f>
        <v xml:space="preserve">Le projet limite ses incidences sur l'environnement et intègre des méthodes respectueuses de l'environnement, tant dans la conception et la gestion des infrastructures et équipements, que dans la délivrance de services. </v>
      </c>
      <c r="D83" s="122">
        <f>+'critères transversaux'!D9</f>
        <v>0</v>
      </c>
      <c r="E83" s="122">
        <f>+'critères transversaux'!E9</f>
        <v>3</v>
      </c>
      <c r="F83" s="122">
        <f>+'critères transversaux'!F9</f>
        <v>0</v>
      </c>
      <c r="G83" s="122"/>
      <c r="H83" s="123"/>
      <c r="J83" s="236"/>
    </row>
    <row r="84" spans="2:16" x14ac:dyDescent="0.4">
      <c r="B84" s="430"/>
      <c r="C84" s="121" t="str">
        <f>+'critères transversaux'!C10</f>
        <v>Le projet intègre une politique d'éco-communication et/ou d’éco-manifestation.</v>
      </c>
      <c r="D84" s="122">
        <f>+'critères transversaux'!D10</f>
        <v>0</v>
      </c>
      <c r="E84" s="122">
        <f>+'critères transversaux'!E10</f>
        <v>2</v>
      </c>
      <c r="F84" s="122">
        <f>+'critères transversaux'!F10</f>
        <v>0</v>
      </c>
      <c r="G84" s="122"/>
      <c r="H84" s="123"/>
      <c r="J84" s="236"/>
    </row>
    <row r="85" spans="2:16" ht="54" x14ac:dyDescent="0.4">
      <c r="B85" s="430"/>
      <c r="C85" s="121" t="str">
        <f>+'critères transversaux'!C11</f>
        <v>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v>
      </c>
      <c r="D85" s="122">
        <f>+'critères transversaux'!D11</f>
        <v>0</v>
      </c>
      <c r="E85" s="122">
        <f>+'critères transversaux'!E11</f>
        <v>2</v>
      </c>
      <c r="F85" s="122">
        <f>+'critères transversaux'!F11</f>
        <v>0</v>
      </c>
      <c r="G85" s="122"/>
      <c r="H85" s="123"/>
      <c r="J85" s="236"/>
    </row>
    <row r="86" spans="2:16" ht="123" x14ac:dyDescent="0.4">
      <c r="B86" s="114" t="str">
        <f>+'critères transversaux'!B12</f>
        <v>Uniquement pour les projets prévoyant la création ou la réhabilitation d'infrastructures (FEDER)</v>
      </c>
      <c r="C86" s="121" t="str">
        <f>+'critères transversaux'!C12</f>
        <v>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v>
      </c>
      <c r="D86" s="122">
        <f>+'critères transversaux'!D12</f>
        <v>0</v>
      </c>
      <c r="E86" s="122">
        <f>+'critères transversaux'!E12</f>
        <v>1</v>
      </c>
      <c r="F86" s="122">
        <f>+'critères transversaux'!F12</f>
        <v>0</v>
      </c>
      <c r="G86" s="122" t="s">
        <v>38</v>
      </c>
      <c r="H86" s="123"/>
      <c r="J86" s="236"/>
      <c r="K86" s="223"/>
    </row>
    <row r="87" spans="2:16" ht="36" x14ac:dyDescent="0.4">
      <c r="B87" s="428" t="str">
        <f>+'critères transversaux'!B13</f>
        <v>Uniquement pour les projets prévoyant la conduite d'études (FEDER ou FSE)</v>
      </c>
      <c r="C87" s="121" t="str">
        <f>+'critères transversaux'!C13</f>
        <v>Les professionnels qui ont la charge de la conduite de l'étude apportent des garanties quant à la qualité du résultat de l'étude produite (profil et légitimité des consultants…) et/ou des dispositions sont prévues en ce sens.</v>
      </c>
      <c r="D87" s="122">
        <f>+'critères transversaux'!D13</f>
        <v>0</v>
      </c>
      <c r="E87" s="122">
        <f>+'critères transversaux'!E13</f>
        <v>3</v>
      </c>
      <c r="F87" s="122">
        <f>+'critères transversaux'!F13</f>
        <v>0</v>
      </c>
      <c r="G87" s="122" t="s">
        <v>38</v>
      </c>
      <c r="H87" s="123"/>
      <c r="J87" s="236"/>
    </row>
    <row r="88" spans="2:16" ht="36" x14ac:dyDescent="0.4">
      <c r="B88" s="428"/>
      <c r="C88" s="121" t="str">
        <f>+'critères transversaux'!C14</f>
        <v>A son achèvement, l'étude produira des impacts concrets pour les territoires (les livrables sont-ils placés à disposition du public ? l'étude prévoit-elle la mise en place d'actions pilotes à son achèvement ?).</v>
      </c>
      <c r="D88" s="122">
        <f>+'critères transversaux'!D14</f>
        <v>0</v>
      </c>
      <c r="E88" s="122">
        <f>+'critères transversaux'!E14</f>
        <v>2</v>
      </c>
      <c r="F88" s="122">
        <f>+'critères transversaux'!F14</f>
        <v>0</v>
      </c>
      <c r="G88" s="122" t="s">
        <v>38</v>
      </c>
      <c r="H88" s="123"/>
      <c r="J88" s="236"/>
    </row>
    <row r="89" spans="2:16" x14ac:dyDescent="0.4">
      <c r="C89" s="124"/>
      <c r="D89" s="125"/>
      <c r="E89" s="125"/>
      <c r="F89" s="125"/>
      <c r="G89" s="125"/>
      <c r="H89" s="125"/>
      <c r="J89" s="135"/>
    </row>
    <row r="90" spans="2:16" x14ac:dyDescent="0.4">
      <c r="B90" s="434" t="str">
        <f>+'critères transversaux'!B16</f>
        <v>Total critères transversaux</v>
      </c>
      <c r="C90" s="265" t="str">
        <f>+'critères transversaux'!C16</f>
        <v>Sous-total FEDER sans études avec infrastructure</v>
      </c>
      <c r="D90" s="127" t="str">
        <f>+'critères transversaux'!D16</f>
        <v> </v>
      </c>
      <c r="E90" s="122">
        <f>+SUM(E80:E86)</f>
        <v>21</v>
      </c>
      <c r="F90" s="122">
        <f>+SUM(F80:F86)</f>
        <v>0</v>
      </c>
      <c r="G90" s="127" t="s">
        <v>38</v>
      </c>
      <c r="H90" s="127" t="s">
        <v>38</v>
      </c>
      <c r="J90" s="135"/>
    </row>
    <row r="91" spans="2:16" x14ac:dyDescent="0.4">
      <c r="B91" s="531"/>
      <c r="C91" s="265" t="str">
        <f>+'critères transversaux'!C17</f>
        <v>Sous total FEDER sans études sans infrastructure</v>
      </c>
      <c r="D91" s="127" t="str">
        <f>+'critères transversaux'!D17</f>
        <v> </v>
      </c>
      <c r="E91" s="122">
        <f>+E90-E86</f>
        <v>20</v>
      </c>
      <c r="F91" s="122">
        <f>+F90-F86</f>
        <v>0</v>
      </c>
      <c r="G91" s="127" t="s">
        <v>38</v>
      </c>
      <c r="H91" s="127" t="s">
        <v>38</v>
      </c>
      <c r="J91" s="135"/>
    </row>
    <row r="92" spans="2:16" x14ac:dyDescent="0.4">
      <c r="B92" s="531"/>
      <c r="C92" s="265" t="str">
        <f>+'critères transversaux'!C18</f>
        <v>Sous-total FEDER avec études sans infrastructure</v>
      </c>
      <c r="D92" s="252"/>
      <c r="E92" s="122">
        <f>+SUM(E80:E88)-E86</f>
        <v>25</v>
      </c>
      <c r="F92" s="122">
        <f>+SUM(F80:F88)-F86</f>
        <v>0</v>
      </c>
      <c r="G92" s="128"/>
      <c r="H92" s="128"/>
      <c r="J92" s="135"/>
    </row>
    <row r="93" spans="2:16" x14ac:dyDescent="0.4">
      <c r="B93" s="531"/>
      <c r="C93" s="265" t="str">
        <f>+'critères transversaux'!C19</f>
        <v>Sous total FEDER avec études avec infrastructures</v>
      </c>
      <c r="D93" s="266"/>
      <c r="E93" s="122">
        <f>+SUM(E80:E88)</f>
        <v>26</v>
      </c>
      <c r="F93" s="122">
        <f>+SUM(F80:F88)</f>
        <v>0</v>
      </c>
      <c r="G93" s="129"/>
      <c r="H93" s="129"/>
    </row>
    <row r="94" spans="2:16" x14ac:dyDescent="0.4">
      <c r="B94" s="531"/>
      <c r="C94" s="265" t="str">
        <f>+'critères transversaux'!C20</f>
        <v>Sous-total FSE+ sans études</v>
      </c>
      <c r="D94" s="266"/>
      <c r="E94" s="122">
        <f>+SUM(E80:E85)</f>
        <v>20</v>
      </c>
      <c r="F94" s="122">
        <f>+SUM(F80:F85)</f>
        <v>0</v>
      </c>
      <c r="G94" s="129"/>
      <c r="H94" s="129"/>
    </row>
    <row r="95" spans="2:16" x14ac:dyDescent="0.4">
      <c r="B95" s="435"/>
      <c r="C95" s="265" t="str">
        <f>+'critères transversaux'!C21</f>
        <v>Sous-total FSE+ avec études</v>
      </c>
      <c r="D95" s="266"/>
      <c r="E95" s="122">
        <f>+SUM(E80:E85)+E87+E88</f>
        <v>25</v>
      </c>
      <c r="F95" s="122">
        <f>+SUM(F80:F85)+F87+F88</f>
        <v>0</v>
      </c>
      <c r="G95" s="129"/>
      <c r="H95" s="129"/>
      <c r="M95" s="221"/>
      <c r="N95" s="222"/>
      <c r="O95" s="222"/>
      <c r="P95" s="222"/>
    </row>
    <row r="96" spans="2:16" x14ac:dyDescent="0.4">
      <c r="B96" s="272"/>
      <c r="C96" s="204"/>
      <c r="E96" s="136"/>
      <c r="F96" s="136"/>
    </row>
    <row r="97" spans="2:10" ht="23" x14ac:dyDescent="0.5">
      <c r="B97" s="247" t="s">
        <v>137</v>
      </c>
      <c r="C97" s="224"/>
      <c r="D97" s="219"/>
    </row>
    <row r="99" spans="2:10" ht="36" x14ac:dyDescent="0.4">
      <c r="B99" s="561" t="s">
        <v>255</v>
      </c>
      <c r="C99" s="226" t="s">
        <v>140</v>
      </c>
      <c r="D99" s="226" t="s">
        <v>31</v>
      </c>
      <c r="E99" s="227" t="s">
        <v>141</v>
      </c>
      <c r="F99" s="226" t="s">
        <v>142</v>
      </c>
      <c r="G99" s="227" t="s">
        <v>71</v>
      </c>
      <c r="H99" s="228" t="s">
        <v>35</v>
      </c>
    </row>
    <row r="100" spans="2:10" x14ac:dyDescent="0.4">
      <c r="B100" s="562"/>
      <c r="C100" s="264" t="s">
        <v>265</v>
      </c>
      <c r="D100" s="253"/>
      <c r="E100" s="254">
        <v>2</v>
      </c>
      <c r="F100" s="254">
        <f>D100*E100</f>
        <v>0</v>
      </c>
      <c r="G100" s="255"/>
      <c r="H100" s="256"/>
      <c r="I100" s="306"/>
      <c r="J100" s="222"/>
    </row>
    <row r="101" spans="2:10" ht="36" x14ac:dyDescent="0.4">
      <c r="B101" s="562"/>
      <c r="C101" s="264" t="s">
        <v>266</v>
      </c>
      <c r="D101" s="253"/>
      <c r="E101" s="254">
        <v>3</v>
      </c>
      <c r="F101" s="254">
        <f t="shared" ref="F101:F103" si="0">D101*E101</f>
        <v>0</v>
      </c>
      <c r="G101" s="255"/>
      <c r="H101" s="256"/>
      <c r="I101" s="306"/>
      <c r="J101" s="222"/>
    </row>
    <row r="102" spans="2:10" ht="36" x14ac:dyDescent="0.4">
      <c r="B102" s="562"/>
      <c r="C102" s="264" t="s">
        <v>267</v>
      </c>
      <c r="D102" s="253"/>
      <c r="E102" s="254">
        <v>3</v>
      </c>
      <c r="F102" s="254">
        <f t="shared" si="0"/>
        <v>0</v>
      </c>
      <c r="G102" s="255"/>
      <c r="H102" s="256"/>
      <c r="I102" s="306"/>
      <c r="J102" s="222"/>
    </row>
    <row r="103" spans="2:10" x14ac:dyDescent="0.4">
      <c r="B103" s="562"/>
      <c r="C103" s="264" t="s">
        <v>268</v>
      </c>
      <c r="D103" s="253"/>
      <c r="E103" s="254">
        <v>3</v>
      </c>
      <c r="F103" s="254">
        <f t="shared" si="0"/>
        <v>0</v>
      </c>
      <c r="G103" s="255"/>
      <c r="H103" s="256"/>
      <c r="I103" s="306"/>
      <c r="J103" s="222"/>
    </row>
    <row r="104" spans="2:10" x14ac:dyDescent="0.4">
      <c r="B104" s="562"/>
      <c r="C104" s="295" t="s">
        <v>269</v>
      </c>
      <c r="D104" s="253"/>
      <c r="E104" s="254">
        <v>2</v>
      </c>
      <c r="F104" s="254">
        <f t="shared" ref="F104" si="1">D104*E104</f>
        <v>0</v>
      </c>
      <c r="G104" s="255"/>
      <c r="H104" s="256"/>
    </row>
    <row r="105" spans="2:10" x14ac:dyDescent="0.4">
      <c r="B105" s="564"/>
      <c r="C105" s="257" t="s">
        <v>78</v>
      </c>
      <c r="D105" s="257"/>
      <c r="E105" s="258"/>
      <c r="F105" s="259">
        <f>SUM(F100:F104)</f>
        <v>0</v>
      </c>
      <c r="G105" s="257"/>
      <c r="H105" s="260"/>
    </row>
    <row r="107" spans="2:10" hidden="1" x14ac:dyDescent="0.4"/>
    <row r="108" spans="2:10" hidden="1" x14ac:dyDescent="0.4"/>
    <row r="109" spans="2:10" hidden="1" x14ac:dyDescent="0.4"/>
    <row r="110" spans="2:10" hidden="1" x14ac:dyDescent="0.4"/>
    <row r="111" spans="2:10" hidden="1" x14ac:dyDescent="0.4"/>
    <row r="112" spans="2:10" hidden="1" x14ac:dyDescent="0.4"/>
    <row r="113" hidden="1" x14ac:dyDescent="0.4"/>
    <row r="114" hidden="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spans="2:4" hidden="1" x14ac:dyDescent="0.4"/>
    <row r="130" spans="2:4" hidden="1" x14ac:dyDescent="0.4"/>
    <row r="131" spans="2:4" hidden="1" x14ac:dyDescent="0.4"/>
    <row r="132" spans="2:4" hidden="1" x14ac:dyDescent="0.4"/>
    <row r="133" spans="2:4" hidden="1" x14ac:dyDescent="0.4"/>
    <row r="134" spans="2:4" hidden="1" x14ac:dyDescent="0.4"/>
    <row r="135" spans="2:4" hidden="1" x14ac:dyDescent="0.4"/>
    <row r="136" spans="2:4" hidden="1" x14ac:dyDescent="0.4"/>
    <row r="137" spans="2:4" hidden="1" x14ac:dyDescent="0.4"/>
    <row r="138" spans="2:4" hidden="1" x14ac:dyDescent="0.4"/>
    <row r="139" spans="2:4" hidden="1" x14ac:dyDescent="0.4"/>
    <row r="140" spans="2:4" hidden="1" x14ac:dyDescent="0.4"/>
    <row r="141" spans="2:4" hidden="1" x14ac:dyDescent="0.4"/>
    <row r="142" spans="2:4" hidden="1" x14ac:dyDescent="0.4"/>
    <row r="143" spans="2:4" hidden="1" x14ac:dyDescent="0.4"/>
    <row r="144" spans="2:4" x14ac:dyDescent="0.4">
      <c r="B144" s="190" t="s">
        <v>80</v>
      </c>
      <c r="C144" s="191"/>
      <c r="D144" s="128">
        <f>+F105</f>
        <v>0</v>
      </c>
    </row>
    <row r="146" spans="2:10" ht="23" x14ac:dyDescent="0.5">
      <c r="B146" s="247" t="s">
        <v>152</v>
      </c>
    </row>
    <row r="147" spans="2:10" s="298" customFormat="1" ht="23" x14ac:dyDescent="0.5"/>
    <row r="148" spans="2:10" s="298" customFormat="1" ht="23" x14ac:dyDescent="0.5">
      <c r="B148" s="247" t="s">
        <v>153</v>
      </c>
    </row>
    <row r="149" spans="2:10" s="298" customFormat="1" ht="23.5" thickBot="1" x14ac:dyDescent="0.55000000000000004">
      <c r="B149" s="247"/>
    </row>
    <row r="150" spans="2:10" ht="36.5" hidden="1" thickBot="1" x14ac:dyDescent="0.45">
      <c r="B150" s="137"/>
      <c r="C150" s="138" t="s">
        <v>69</v>
      </c>
      <c r="D150" s="139" t="e">
        <f>+'critères bonus'!#REF!</f>
        <v>#REF!</v>
      </c>
      <c r="E150" s="524" t="s">
        <v>71</v>
      </c>
      <c r="F150" s="525"/>
      <c r="G150" s="526"/>
      <c r="H150" s="140" t="s">
        <v>35</v>
      </c>
    </row>
    <row r="151" spans="2:10" hidden="1" x14ac:dyDescent="0.4">
      <c r="B151" s="579" t="s">
        <v>154</v>
      </c>
      <c r="C151" s="159" t="e">
        <f>+'critères bonus'!#REF!</f>
        <v>#REF!</v>
      </c>
      <c r="D151" s="142"/>
      <c r="E151" s="470"/>
      <c r="F151" s="471"/>
      <c r="G151" s="472"/>
      <c r="H151" s="143"/>
      <c r="I151" s="234"/>
      <c r="J151" s="234"/>
    </row>
    <row r="152" spans="2:10" ht="48.75" hidden="1" customHeight="1" x14ac:dyDescent="0.4">
      <c r="B152" s="579"/>
      <c r="C152" s="160" t="e">
        <f>+'critères bonus'!#REF!</f>
        <v>#REF!</v>
      </c>
      <c r="D152" s="145"/>
      <c r="E152" s="522"/>
      <c r="F152" s="522"/>
      <c r="G152" s="522"/>
      <c r="H152" s="146"/>
      <c r="I152" s="234"/>
      <c r="J152" s="234"/>
    </row>
    <row r="153" spans="2:10" hidden="1" x14ac:dyDescent="0.4">
      <c r="B153" s="579"/>
      <c r="C153" s="160" t="e">
        <f>+'critères bonus'!#REF!</f>
        <v>#REF!</v>
      </c>
      <c r="D153" s="145"/>
      <c r="E153" s="522"/>
      <c r="F153" s="522"/>
      <c r="G153" s="522"/>
      <c r="H153" s="146"/>
      <c r="I153" s="234"/>
      <c r="J153" s="234"/>
    </row>
    <row r="154" spans="2:10" ht="18.5" hidden="1" thickBot="1" x14ac:dyDescent="0.45">
      <c r="B154" s="579"/>
      <c r="C154" s="235" t="e">
        <f>+'critères bonus'!#REF!</f>
        <v>#REF!</v>
      </c>
      <c r="D154" s="148"/>
      <c r="E154" s="473"/>
      <c r="F154" s="473"/>
      <c r="G154" s="473"/>
      <c r="H154" s="149"/>
      <c r="I154" s="234"/>
      <c r="J154" s="234"/>
    </row>
    <row r="155" spans="2:10" ht="18.5" hidden="1" thickBot="1" x14ac:dyDescent="0.45">
      <c r="B155" s="580"/>
      <c r="C155" s="150" t="s">
        <v>155</v>
      </c>
      <c r="D155" s="151">
        <f>+SUM(D151:D154)</f>
        <v>0</v>
      </c>
      <c r="E155" s="523"/>
      <c r="F155" s="523"/>
      <c r="G155" s="523"/>
      <c r="H155" s="152"/>
      <c r="I155" s="234"/>
      <c r="J155" s="234"/>
    </row>
    <row r="156" spans="2:10" hidden="1" x14ac:dyDescent="0.4">
      <c r="I156" s="234"/>
      <c r="J156" s="234"/>
    </row>
    <row r="157" spans="2:10" ht="18.5" hidden="1" thickBot="1" x14ac:dyDescent="0.45">
      <c r="B157" s="153"/>
      <c r="C157" s="154"/>
      <c r="D157" s="136"/>
      <c r="I157" s="234"/>
      <c r="J157" s="234"/>
    </row>
    <row r="158" spans="2:10" ht="36.5" hidden="1" thickBot="1" x14ac:dyDescent="0.45">
      <c r="B158" s="155"/>
      <c r="C158" s="156" t="s">
        <v>156</v>
      </c>
      <c r="D158" s="139" t="str">
        <f>+'critères bonus'!D8</f>
        <v>Note (0 à 2)</v>
      </c>
      <c r="E158" s="532" t="s">
        <v>71</v>
      </c>
      <c r="F158" s="532"/>
      <c r="G158" s="532"/>
      <c r="H158" s="158" t="s">
        <v>35</v>
      </c>
      <c r="I158" s="234"/>
      <c r="J158" s="234"/>
    </row>
    <row r="159" spans="2:10" hidden="1" x14ac:dyDescent="0.4">
      <c r="B159" s="557" t="s">
        <v>157</v>
      </c>
      <c r="C159" s="159" t="e">
        <f>+'critères bonus'!#REF!</f>
        <v>#REF!</v>
      </c>
      <c r="D159" s="142"/>
      <c r="E159" s="536"/>
      <c r="F159" s="536"/>
      <c r="G159" s="536"/>
      <c r="H159" s="143"/>
      <c r="I159" s="234"/>
      <c r="J159" s="124"/>
    </row>
    <row r="160" spans="2:10" hidden="1" x14ac:dyDescent="0.4">
      <c r="B160" s="558"/>
      <c r="C160" s="160" t="e">
        <f>+'critères bonus'!#REF!</f>
        <v>#REF!</v>
      </c>
      <c r="D160" s="145"/>
      <c r="E160" s="522"/>
      <c r="F160" s="522"/>
      <c r="G160" s="522"/>
      <c r="H160" s="146"/>
      <c r="I160" s="234"/>
      <c r="J160" s="234"/>
    </row>
    <row r="161" spans="2:11" hidden="1" x14ac:dyDescent="0.4">
      <c r="B161" s="558"/>
      <c r="C161" s="160" t="e">
        <f>+'critères bonus'!#REF!</f>
        <v>#REF!</v>
      </c>
      <c r="D161" s="145"/>
      <c r="E161" s="522"/>
      <c r="F161" s="522"/>
      <c r="G161" s="522"/>
      <c r="H161" s="146"/>
      <c r="I161" s="234"/>
      <c r="J161" s="234"/>
    </row>
    <row r="162" spans="2:11" ht="18.5" hidden="1" thickBot="1" x14ac:dyDescent="0.45">
      <c r="B162" s="558"/>
      <c r="C162" s="161" t="e">
        <f>+'critères bonus'!#REF!</f>
        <v>#REF!</v>
      </c>
      <c r="D162" s="162"/>
      <c r="E162" s="537"/>
      <c r="F162" s="537"/>
      <c r="G162" s="537"/>
      <c r="H162" s="163"/>
      <c r="I162" s="234"/>
      <c r="J162" s="234"/>
    </row>
    <row r="163" spans="2:11" ht="18.5" hidden="1" thickBot="1" x14ac:dyDescent="0.45">
      <c r="B163" s="559"/>
      <c r="C163" s="164" t="s">
        <v>158</v>
      </c>
      <c r="D163" s="165">
        <f>+SUM(D159:D162)</f>
        <v>0</v>
      </c>
      <c r="E163" s="538"/>
      <c r="F163" s="538"/>
      <c r="G163" s="538"/>
      <c r="H163" s="166"/>
      <c r="I163" s="234"/>
      <c r="J163" s="234"/>
    </row>
    <row r="164" spans="2:11" ht="18.5" hidden="1" thickBot="1" x14ac:dyDescent="0.45">
      <c r="B164" s="153"/>
      <c r="C164" s="154"/>
      <c r="D164" s="136"/>
      <c r="I164" s="234"/>
      <c r="J164" s="234"/>
    </row>
    <row r="165" spans="2:11" ht="36.5" thickBot="1" x14ac:dyDescent="0.45">
      <c r="B165" s="167"/>
      <c r="C165" s="168" t="s">
        <v>69</v>
      </c>
      <c r="D165" s="169" t="s">
        <v>70</v>
      </c>
      <c r="E165" s="460" t="s">
        <v>71</v>
      </c>
      <c r="F165" s="460"/>
      <c r="G165" s="460"/>
      <c r="H165" s="170" t="s">
        <v>35</v>
      </c>
      <c r="I165" s="234"/>
      <c r="J165" s="234"/>
    </row>
    <row r="166" spans="2:11" ht="54" x14ac:dyDescent="0.4">
      <c r="B166" s="554" t="s">
        <v>72</v>
      </c>
      <c r="C166" s="141" t="str">
        <f>+'critères bonus'!C9</f>
        <v>Le projet identifie clairement les groupes cibles et associe l’ensemble des maillons de la chaîne (et en particulier les bénéficiaires finaux et/ou les usagers) de la phase de conception à la phase de mise en œuvre du projet (notation sur 1 point).</v>
      </c>
      <c r="D166" s="171"/>
      <c r="E166" s="172"/>
      <c r="F166" s="173"/>
      <c r="G166" s="174"/>
      <c r="H166" s="175"/>
      <c r="I166" s="234"/>
      <c r="J166" s="301"/>
    </row>
    <row r="167" spans="2:11" ht="90" x14ac:dyDescent="0.4">
      <c r="B167" s="555"/>
      <c r="C167" s="144" t="str">
        <f>+'critères bonus'!C10</f>
        <v>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v>
      </c>
      <c r="D167" s="176"/>
      <c r="E167" s="177"/>
      <c r="F167" s="178"/>
      <c r="G167" s="179"/>
      <c r="H167" s="180"/>
      <c r="I167" s="234"/>
      <c r="J167" s="301"/>
    </row>
    <row r="168" spans="2:11" ht="36" x14ac:dyDescent="0.4">
      <c r="B168" s="555"/>
      <c r="C168" s="160" t="str">
        <f>+'critères bonus'!C12</f>
        <v>Le projet anticipe ses retombées économiques, sociales et environnementales (analyses, études). Cette notation s'effectue sur 1 point.</v>
      </c>
      <c r="D168" s="181"/>
      <c r="E168" s="461"/>
      <c r="F168" s="462"/>
      <c r="G168" s="463"/>
      <c r="H168" s="182"/>
      <c r="I168" s="234"/>
    </row>
    <row r="169" spans="2:11" ht="36.5" thickBot="1" x14ac:dyDescent="0.45">
      <c r="B169" s="555"/>
      <c r="C169" s="147" t="str">
        <f>+'critères bonus'!C13</f>
        <v>Le projet contribue directement ou indirectement à la création d'un ou plusieurs emplois sur le territoire guadeloupéen.  Cette notation s'effectue sur 1 point.</v>
      </c>
      <c r="D169" s="183"/>
      <c r="E169" s="464"/>
      <c r="F169" s="465"/>
      <c r="G169" s="466"/>
      <c r="H169" s="184"/>
      <c r="I169" s="238"/>
      <c r="J169" s="124"/>
      <c r="K169" s="234"/>
    </row>
    <row r="170" spans="2:11" ht="18.5" thickBot="1" x14ac:dyDescent="0.45">
      <c r="B170" s="556"/>
      <c r="C170" s="185" t="s">
        <v>184</v>
      </c>
      <c r="D170" s="186">
        <f>+SUM(D166:D169)</f>
        <v>0</v>
      </c>
      <c r="E170" s="467"/>
      <c r="F170" s="467"/>
      <c r="G170" s="467"/>
      <c r="H170" s="187"/>
    </row>
    <row r="172" spans="2:11" x14ac:dyDescent="0.4">
      <c r="B172" s="369" t="s">
        <v>223</v>
      </c>
      <c r="C172" s="191"/>
      <c r="D172" s="128">
        <f>+D170+D163+D155</f>
        <v>0</v>
      </c>
    </row>
    <row r="175" spans="2:11" ht="23" x14ac:dyDescent="0.5">
      <c r="B175" s="247" t="s">
        <v>161</v>
      </c>
    </row>
    <row r="176" spans="2:11" x14ac:dyDescent="0.4">
      <c r="B176" s="273"/>
    </row>
    <row r="177" spans="2:13" ht="36" x14ac:dyDescent="0.4">
      <c r="B177" s="241"/>
      <c r="C177" s="274" t="s">
        <v>69</v>
      </c>
      <c r="D177" s="274" t="s">
        <v>163</v>
      </c>
      <c r="E177" s="592" t="s">
        <v>71</v>
      </c>
      <c r="F177" s="593"/>
      <c r="G177" s="594"/>
      <c r="H177" s="275" t="s">
        <v>35</v>
      </c>
    </row>
    <row r="178" spans="2:13" ht="84" customHeight="1" x14ac:dyDescent="0.4">
      <c r="B178" s="584" t="s">
        <v>255</v>
      </c>
      <c r="C178" s="302" t="s">
        <v>253</v>
      </c>
      <c r="D178" s="145"/>
      <c r="E178" s="585"/>
      <c r="F178" s="586"/>
      <c r="G178" s="587"/>
      <c r="H178" s="277"/>
      <c r="I178" s="306"/>
      <c r="J178" s="238"/>
      <c r="K178" s="234"/>
      <c r="L178" s="234"/>
      <c r="M178" s="234"/>
    </row>
    <row r="179" spans="2:13" ht="84" customHeight="1" x14ac:dyDescent="0.4">
      <c r="B179" s="630"/>
      <c r="C179" s="307" t="s">
        <v>270</v>
      </c>
      <c r="D179" s="162"/>
      <c r="E179" s="244"/>
      <c r="F179" s="245"/>
      <c r="G179" s="246"/>
      <c r="H179" s="279"/>
      <c r="I179" s="306"/>
      <c r="J179" s="238"/>
      <c r="K179" s="234"/>
      <c r="L179" s="234"/>
      <c r="M179" s="234"/>
    </row>
    <row r="180" spans="2:13" ht="36" x14ac:dyDescent="0.4">
      <c r="B180" s="630"/>
      <c r="C180" s="307" t="s">
        <v>271</v>
      </c>
      <c r="D180" s="162"/>
      <c r="E180" s="244"/>
      <c r="F180" s="245"/>
      <c r="G180" s="246"/>
      <c r="H180" s="279"/>
      <c r="I180" s="273"/>
    </row>
    <row r="181" spans="2:13" x14ac:dyDescent="0.4">
      <c r="B181" s="564"/>
      <c r="C181" s="280" t="s">
        <v>78</v>
      </c>
      <c r="D181" s="281">
        <f>+SUM(D178:D180)</f>
        <v>0</v>
      </c>
      <c r="E181" s="588"/>
      <c r="F181" s="588"/>
      <c r="G181" s="588"/>
      <c r="H181" s="282"/>
    </row>
    <row r="183" spans="2:13" x14ac:dyDescent="0.4">
      <c r="B183" s="190" t="s">
        <v>165</v>
      </c>
      <c r="C183" s="191"/>
      <c r="D183" s="128">
        <f>+D181</f>
        <v>0</v>
      </c>
      <c r="E183" s="115" t="s">
        <v>166</v>
      </c>
    </row>
    <row r="185" spans="2:13" hidden="1" x14ac:dyDescent="0.4"/>
    <row r="186" spans="2:13" hidden="1" x14ac:dyDescent="0.4"/>
    <row r="187" spans="2:13" hidden="1" x14ac:dyDescent="0.4"/>
    <row r="188" spans="2:13" hidden="1" x14ac:dyDescent="0.4"/>
    <row r="189" spans="2:13" hidden="1" x14ac:dyDescent="0.4"/>
    <row r="190" spans="2:13" hidden="1" x14ac:dyDescent="0.4"/>
    <row r="191" spans="2:13" hidden="1" x14ac:dyDescent="0.4"/>
    <row r="192" spans="2:13"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idden="1" x14ac:dyDescent="0.4"/>
    <row r="206" hidden="1" x14ac:dyDescent="0.4"/>
    <row r="207" hidden="1" x14ac:dyDescent="0.4"/>
    <row r="208" hidden="1" x14ac:dyDescent="0.4"/>
    <row r="209" hidden="1" x14ac:dyDescent="0.4"/>
    <row r="210" hidden="1" x14ac:dyDescent="0.4"/>
    <row r="211" hidden="1" x14ac:dyDescent="0.4"/>
    <row r="212" hidden="1" x14ac:dyDescent="0.4"/>
    <row r="213" hidden="1" x14ac:dyDescent="0.4"/>
    <row r="214" hidden="1" x14ac:dyDescent="0.4"/>
    <row r="215" hidden="1" x14ac:dyDescent="0.4"/>
    <row r="216" hidden="1" x14ac:dyDescent="0.4"/>
    <row r="217" hidden="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row r="238" hidden="1" x14ac:dyDescent="0.4"/>
    <row r="239" hidden="1" x14ac:dyDescent="0.4"/>
    <row r="240" hidden="1" x14ac:dyDescent="0.4"/>
    <row r="241" hidden="1" x14ac:dyDescent="0.4"/>
    <row r="242" hidden="1" x14ac:dyDescent="0.4"/>
    <row r="243" hidden="1" x14ac:dyDescent="0.4"/>
    <row r="244" hidden="1" x14ac:dyDescent="0.4"/>
    <row r="245" hidden="1" x14ac:dyDescent="0.4"/>
    <row r="246" hidden="1" x14ac:dyDescent="0.4"/>
    <row r="247" hidden="1" x14ac:dyDescent="0.4"/>
    <row r="248" hidden="1" x14ac:dyDescent="0.4"/>
    <row r="249" hidden="1" x14ac:dyDescent="0.4"/>
    <row r="250" hidden="1" x14ac:dyDescent="0.4"/>
    <row r="251" hidden="1" x14ac:dyDescent="0.4"/>
    <row r="252" hidden="1" x14ac:dyDescent="0.4"/>
    <row r="253" hidden="1" x14ac:dyDescent="0.4"/>
    <row r="254" hidden="1" x14ac:dyDescent="0.4"/>
    <row r="255" hidden="1" x14ac:dyDescent="0.4"/>
    <row r="256" hidden="1" x14ac:dyDescent="0.4"/>
    <row r="257" spans="2:4" hidden="1" x14ac:dyDescent="0.4"/>
    <row r="258" spans="2:4" hidden="1" x14ac:dyDescent="0.4"/>
    <row r="259" spans="2:4" hidden="1" x14ac:dyDescent="0.4"/>
    <row r="260" spans="2:4" hidden="1" x14ac:dyDescent="0.4"/>
    <row r="261" spans="2:4" hidden="1" x14ac:dyDescent="0.4"/>
    <row r="262" spans="2:4" hidden="1" x14ac:dyDescent="0.4"/>
    <row r="263" spans="2:4" hidden="1" x14ac:dyDescent="0.4"/>
    <row r="264" spans="2:4" hidden="1" x14ac:dyDescent="0.4"/>
    <row r="265" spans="2:4" hidden="1" x14ac:dyDescent="0.4"/>
    <row r="266" spans="2:4" hidden="1" x14ac:dyDescent="0.4"/>
    <row r="267" spans="2:4" hidden="1" x14ac:dyDescent="0.4"/>
    <row r="268" spans="2:4" hidden="1" x14ac:dyDescent="0.4"/>
    <row r="270" spans="2:4" x14ac:dyDescent="0.4">
      <c r="B270" s="369" t="s">
        <v>167</v>
      </c>
      <c r="C270" s="191"/>
    </row>
    <row r="271" spans="2:4" x14ac:dyDescent="0.4">
      <c r="B271" s="370" t="s">
        <v>52</v>
      </c>
      <c r="C271" s="371"/>
      <c r="D271" s="372">
        <f>+F90</f>
        <v>0</v>
      </c>
    </row>
    <row r="272" spans="2:4" x14ac:dyDescent="0.4">
      <c r="B272" s="370" t="s">
        <v>53</v>
      </c>
      <c r="C272" s="371"/>
      <c r="D272" s="372">
        <f>+F91</f>
        <v>0</v>
      </c>
    </row>
    <row r="273" spans="2:4" x14ac:dyDescent="0.4">
      <c r="B273" s="370" t="s">
        <v>54</v>
      </c>
      <c r="C273" s="371"/>
      <c r="D273" s="372">
        <f>+F92</f>
        <v>0</v>
      </c>
    </row>
    <row r="274" spans="2:4" x14ac:dyDescent="0.4">
      <c r="B274" s="370" t="s">
        <v>55</v>
      </c>
      <c r="C274" s="371"/>
      <c r="D274" s="372">
        <f>+F93</f>
        <v>0</v>
      </c>
    </row>
    <row r="275" spans="2:4" x14ac:dyDescent="0.4">
      <c r="B275" s="369" t="s">
        <v>168</v>
      </c>
      <c r="C275" s="191"/>
      <c r="D275" s="372">
        <f>+D144</f>
        <v>0</v>
      </c>
    </row>
    <row r="276" spans="2:4" x14ac:dyDescent="0.4">
      <c r="B276" s="480" t="s">
        <v>159</v>
      </c>
      <c r="C276" s="481"/>
      <c r="D276" s="128">
        <f>+D172</f>
        <v>0</v>
      </c>
    </row>
    <row r="277" spans="2:4" x14ac:dyDescent="0.4">
      <c r="B277" s="190" t="s">
        <v>165</v>
      </c>
      <c r="C277" s="191"/>
      <c r="D277" s="128">
        <f>+D181</f>
        <v>0</v>
      </c>
    </row>
    <row r="278" spans="2:4" x14ac:dyDescent="0.4">
      <c r="B278" s="373" t="s">
        <v>169</v>
      </c>
      <c r="C278" s="239"/>
      <c r="D278" s="128">
        <f>+D277+D276</f>
        <v>0</v>
      </c>
    </row>
    <row r="279" spans="2:4" x14ac:dyDescent="0.4">
      <c r="B279" s="373" t="s">
        <v>170</v>
      </c>
      <c r="C279" s="239"/>
    </row>
    <row r="280" spans="2:4" x14ac:dyDescent="0.4">
      <c r="B280" s="370" t="s">
        <v>52</v>
      </c>
      <c r="C280" s="371"/>
      <c r="D280" s="354">
        <f>+D271+D275</f>
        <v>0</v>
      </c>
    </row>
    <row r="281" spans="2:4" x14ac:dyDescent="0.4">
      <c r="B281" s="370" t="s">
        <v>53</v>
      </c>
      <c r="C281" s="371"/>
      <c r="D281" s="354">
        <f t="shared" ref="D281:D283" si="2">+D272+D276</f>
        <v>0</v>
      </c>
    </row>
    <row r="282" spans="2:4" x14ac:dyDescent="0.4">
      <c r="B282" s="370" t="s">
        <v>54</v>
      </c>
      <c r="C282" s="371"/>
      <c r="D282" s="354">
        <f t="shared" si="2"/>
        <v>0</v>
      </c>
    </row>
    <row r="283" spans="2:4" x14ac:dyDescent="0.4">
      <c r="B283" s="370" t="s">
        <v>55</v>
      </c>
      <c r="C283" s="371"/>
      <c r="D283" s="354">
        <f t="shared" si="2"/>
        <v>0</v>
      </c>
    </row>
    <row r="284" spans="2:4" x14ac:dyDescent="0.4">
      <c r="B284" s="373" t="s">
        <v>171</v>
      </c>
      <c r="C284" s="239"/>
    </row>
    <row r="285" spans="2:4" x14ac:dyDescent="0.4">
      <c r="B285" s="370" t="s">
        <v>52</v>
      </c>
      <c r="C285" s="371"/>
      <c r="D285" s="354">
        <f>+D280+D278</f>
        <v>0</v>
      </c>
    </row>
    <row r="286" spans="2:4" x14ac:dyDescent="0.4">
      <c r="B286" s="370" t="s">
        <v>53</v>
      </c>
      <c r="C286" s="371"/>
      <c r="D286" s="354">
        <f t="shared" ref="D286:D288" si="3">+D281+D279</f>
        <v>0</v>
      </c>
    </row>
    <row r="287" spans="2:4" x14ac:dyDescent="0.4">
      <c r="B287" s="370" t="s">
        <v>54</v>
      </c>
      <c r="C287" s="371"/>
      <c r="D287" s="354">
        <f t="shared" si="3"/>
        <v>0</v>
      </c>
    </row>
    <row r="288" spans="2:4" x14ac:dyDescent="0.4">
      <c r="B288" s="370" t="s">
        <v>55</v>
      </c>
      <c r="C288" s="371"/>
      <c r="D288" s="354">
        <f t="shared" si="3"/>
        <v>0</v>
      </c>
    </row>
    <row r="290" spans="2:8" x14ac:dyDescent="0.4">
      <c r="B290" s="455" t="s">
        <v>83</v>
      </c>
      <c r="C290" s="456"/>
      <c r="D290" s="457"/>
      <c r="E290" s="194">
        <f>+SUM(D280:D283)</f>
        <v>0</v>
      </c>
    </row>
    <row r="291" spans="2:8" ht="54" x14ac:dyDescent="0.4">
      <c r="B291" s="193" t="s">
        <v>84</v>
      </c>
      <c r="C291" s="458" t="s">
        <v>85</v>
      </c>
      <c r="D291" s="459"/>
      <c r="E291" s="195" t="s">
        <v>86</v>
      </c>
    </row>
    <row r="292" spans="2:8" x14ac:dyDescent="0.4">
      <c r="B292" s="548" t="s">
        <v>87</v>
      </c>
      <c r="C292" s="196" t="str">
        <f>+'critères bonus'!C25</f>
        <v>FEDER sans études avec infrastructure : la note hors bonification est inférieure ou égale à  21 sur 84 max</v>
      </c>
      <c r="D292" s="197"/>
      <c r="E292" s="198"/>
    </row>
    <row r="293" spans="2:8" x14ac:dyDescent="0.4">
      <c r="B293" s="549"/>
      <c r="C293" s="199" t="str">
        <f>+'critères bonus'!C26</f>
        <v>FEDER sans études sans infrastructure : la note hors bonification est inférieure ou égale à 20 sur 80 max</v>
      </c>
      <c r="D293" s="200"/>
      <c r="E293" s="201"/>
    </row>
    <row r="294" spans="2:8" x14ac:dyDescent="0.4">
      <c r="B294" s="549"/>
      <c r="C294" s="199" t="str">
        <f>+'critères bonus'!C27</f>
        <v>FEDER avec études sans infrastructure : la note hors bonification est inférieure ou égale à 25 sur 100 max</v>
      </c>
      <c r="D294" s="200"/>
      <c r="E294" s="201"/>
    </row>
    <row r="295" spans="2:8" x14ac:dyDescent="0.4">
      <c r="B295" s="550"/>
      <c r="C295" s="199" t="str">
        <f>+'critères bonus'!C28</f>
        <v>FEDER avec études avec infrastructures : la note hors bonification est inférieure ou égale à 26 sur 104 max</v>
      </c>
      <c r="D295" s="200"/>
      <c r="E295" s="201"/>
    </row>
    <row r="296" spans="2:8" x14ac:dyDescent="0.4">
      <c r="B296" s="548" t="s">
        <v>92</v>
      </c>
      <c r="C296" s="199" t="str">
        <f>+'critères bonus'!C29</f>
        <v>FEDER sans études avec infrastructure : la note hors bonification est comprise entre 22 et 42 sur 84 max</v>
      </c>
      <c r="D296" s="200"/>
      <c r="E296" s="201"/>
    </row>
    <row r="297" spans="2:8" x14ac:dyDescent="0.4">
      <c r="B297" s="549"/>
      <c r="C297" s="199" t="str">
        <f>+'critères bonus'!C30</f>
        <v>FEDER sans études sans infrastructure : la note hors bonification est comprise entre 21 et 40 sur 80 max</v>
      </c>
      <c r="D297" s="200"/>
      <c r="E297" s="201"/>
    </row>
    <row r="298" spans="2:8" x14ac:dyDescent="0.4">
      <c r="B298" s="549"/>
      <c r="C298" s="199" t="str">
        <f>+'critères bonus'!C31</f>
        <v>FEDER avec études sans infrastructure : la note hors bonification  est comprise entre 26 et 50 sur 100 max</v>
      </c>
      <c r="D298" s="200"/>
      <c r="E298" s="201"/>
    </row>
    <row r="299" spans="2:8" x14ac:dyDescent="0.4">
      <c r="B299" s="550"/>
      <c r="C299" s="199" t="str">
        <f>+'critères bonus'!C32</f>
        <v>FEDER avec études avec infrastructures : la note hors bonification  est comprise entre 27 et 52 sur 104 max</v>
      </c>
      <c r="D299" s="200"/>
      <c r="E299" s="201"/>
    </row>
    <row r="300" spans="2:8" x14ac:dyDescent="0.4">
      <c r="B300" s="551" t="s">
        <v>97</v>
      </c>
      <c r="C300" s="196" t="str">
        <f>+'critères bonus'!C33</f>
        <v>FEDER sans études avec infrastructure : la note hors bonification est supérieure ou égale à 43 sur 84 max</v>
      </c>
      <c r="D300" s="197"/>
      <c r="E300" s="202"/>
    </row>
    <row r="301" spans="2:8" x14ac:dyDescent="0.4">
      <c r="B301" s="552"/>
      <c r="C301" s="199" t="str">
        <f>+'critères bonus'!C34</f>
        <v>FEDER sans études sans infrastructure : la note hors bonification est supérieure ou égale à 41 sur 80 max</v>
      </c>
      <c r="D301" s="200"/>
      <c r="E301" s="129"/>
    </row>
    <row r="302" spans="2:8" x14ac:dyDescent="0.4">
      <c r="B302" s="552"/>
      <c r="C302" s="199" t="str">
        <f>+'critères bonus'!C35</f>
        <v>FEDER avec études sans infrastructure : la note hors bonification est supérieure ou égale à 51 sur 100 max</v>
      </c>
      <c r="D302" s="200"/>
      <c r="E302" s="129"/>
    </row>
    <row r="303" spans="2:8" x14ac:dyDescent="0.4">
      <c r="B303" s="553"/>
      <c r="C303" s="199" t="str">
        <f>+'critères bonus'!C36</f>
        <v>FEDER avec études avec infrastructures : la note hors bonification est supérieure ou égale à 53 sur 104 max</v>
      </c>
      <c r="D303" s="200"/>
      <c r="E303" s="129"/>
    </row>
    <row r="304" spans="2:8" x14ac:dyDescent="0.4">
      <c r="B304" s="203"/>
      <c r="H304" s="135"/>
    </row>
    <row r="305" spans="2:8" x14ac:dyDescent="0.4">
      <c r="B305" s="203"/>
      <c r="C305" s="204"/>
      <c r="D305" s="136"/>
      <c r="E305" s="136"/>
      <c r="F305" s="136"/>
    </row>
    <row r="306" spans="2:8" x14ac:dyDescent="0.4">
      <c r="B306" s="544" t="s">
        <v>102</v>
      </c>
      <c r="C306" s="547"/>
      <c r="D306" s="547"/>
      <c r="E306" s="547"/>
      <c r="F306" s="547"/>
      <c r="G306" s="547"/>
      <c r="H306" s="547"/>
    </row>
    <row r="307" spans="2:8" x14ac:dyDescent="0.4">
      <c r="B307" s="545"/>
      <c r="C307" s="547"/>
      <c r="D307" s="547"/>
      <c r="E307" s="547"/>
      <c r="F307" s="547"/>
      <c r="G307" s="547"/>
      <c r="H307" s="547"/>
    </row>
    <row r="308" spans="2:8" x14ac:dyDescent="0.4">
      <c r="B308" s="545"/>
      <c r="C308" s="547"/>
      <c r="D308" s="547"/>
      <c r="E308" s="547"/>
      <c r="F308" s="547"/>
      <c r="G308" s="547"/>
      <c r="H308" s="547"/>
    </row>
    <row r="309" spans="2:8" x14ac:dyDescent="0.4">
      <c r="B309" s="545"/>
      <c r="C309" s="547"/>
      <c r="D309" s="547"/>
      <c r="E309" s="547"/>
      <c r="F309" s="547"/>
      <c r="G309" s="547"/>
      <c r="H309" s="547"/>
    </row>
    <row r="310" spans="2:8" x14ac:dyDescent="0.4">
      <c r="B310" s="546"/>
      <c r="C310" s="547"/>
      <c r="D310" s="547"/>
      <c r="E310" s="547"/>
      <c r="F310" s="547"/>
      <c r="G310" s="547"/>
      <c r="H310" s="547"/>
    </row>
    <row r="311" spans="2:8" x14ac:dyDescent="0.4">
      <c r="C311" s="204"/>
      <c r="D311" s="136"/>
      <c r="E311" s="136"/>
      <c r="F311" s="136"/>
    </row>
    <row r="312" spans="2:8" x14ac:dyDescent="0.4">
      <c r="C312" s="204"/>
      <c r="D312" s="136"/>
      <c r="E312" s="136"/>
      <c r="F312" s="136"/>
    </row>
    <row r="313" spans="2:8" x14ac:dyDescent="0.4">
      <c r="B313" s="205" t="s">
        <v>103</v>
      </c>
      <c r="C313" s="542"/>
      <c r="D313" s="542"/>
      <c r="E313" s="542"/>
      <c r="F313" s="542"/>
      <c r="G313" s="542"/>
      <c r="H313" s="542"/>
    </row>
    <row r="314" spans="2:8" x14ac:dyDescent="0.4">
      <c r="B314" s="205" t="s">
        <v>104</v>
      </c>
      <c r="C314" s="542"/>
      <c r="D314" s="542"/>
      <c r="E314" s="542"/>
      <c r="F314" s="542"/>
      <c r="G314" s="542"/>
      <c r="H314" s="542"/>
    </row>
    <row r="315" spans="2:8" x14ac:dyDescent="0.4">
      <c r="B315" s="205" t="s">
        <v>105</v>
      </c>
      <c r="C315" s="542"/>
      <c r="D315" s="542"/>
      <c r="E315" s="542"/>
      <c r="F315" s="542"/>
      <c r="G315" s="542"/>
      <c r="H315" s="542"/>
    </row>
    <row r="316" spans="2:8" x14ac:dyDescent="0.4">
      <c r="B316" s="205" t="s">
        <v>106</v>
      </c>
      <c r="C316" s="542"/>
      <c r="D316" s="542"/>
      <c r="E316" s="542"/>
      <c r="F316" s="542"/>
      <c r="G316" s="542"/>
      <c r="H316" s="542"/>
    </row>
    <row r="317" spans="2:8" x14ac:dyDescent="0.4">
      <c r="B317" s="205" t="s">
        <v>107</v>
      </c>
      <c r="C317" s="542"/>
      <c r="D317" s="542"/>
      <c r="E317" s="542"/>
      <c r="F317" s="542"/>
      <c r="G317" s="542"/>
      <c r="H317" s="542"/>
    </row>
    <row r="318" spans="2:8" x14ac:dyDescent="0.4">
      <c r="B318" s="205" t="s">
        <v>108</v>
      </c>
      <c r="C318" s="542"/>
      <c r="D318" s="542"/>
      <c r="E318" s="542"/>
      <c r="F318" s="542"/>
      <c r="G318" s="542"/>
      <c r="H318" s="542"/>
    </row>
    <row r="319" spans="2:8" x14ac:dyDescent="0.4">
      <c r="B319" s="206" t="s">
        <v>109</v>
      </c>
      <c r="C319" s="543" t="s">
        <v>110</v>
      </c>
      <c r="D319" s="543"/>
      <c r="E319" s="543"/>
      <c r="F319" s="543"/>
      <c r="G319" s="543"/>
      <c r="H319" s="543"/>
    </row>
    <row r="320" spans="2:8" x14ac:dyDescent="0.4">
      <c r="B320" s="205" t="s">
        <v>111</v>
      </c>
      <c r="C320" s="542"/>
      <c r="D320" s="542"/>
      <c r="E320" s="542"/>
      <c r="F320" s="542"/>
      <c r="G320" s="542"/>
      <c r="H320" s="542"/>
    </row>
  </sheetData>
  <mergeCells count="99">
    <mergeCell ref="C320:H320"/>
    <mergeCell ref="C315:H315"/>
    <mergeCell ref="C316:H316"/>
    <mergeCell ref="C317:H317"/>
    <mergeCell ref="C318:H318"/>
    <mergeCell ref="C319:H319"/>
    <mergeCell ref="B300:B303"/>
    <mergeCell ref="B306:B310"/>
    <mergeCell ref="C306:H310"/>
    <mergeCell ref="C313:H313"/>
    <mergeCell ref="C314:H314"/>
    <mergeCell ref="B276:C276"/>
    <mergeCell ref="B290:D290"/>
    <mergeCell ref="C291:D291"/>
    <mergeCell ref="B292:B295"/>
    <mergeCell ref="B296:B299"/>
    <mergeCell ref="E165:G165"/>
    <mergeCell ref="B166:B170"/>
    <mergeCell ref="E168:G168"/>
    <mergeCell ref="E169:G169"/>
    <mergeCell ref="E170:G170"/>
    <mergeCell ref="E158:G158"/>
    <mergeCell ref="B159:B163"/>
    <mergeCell ref="E159:G159"/>
    <mergeCell ref="E160:G160"/>
    <mergeCell ref="E161:G161"/>
    <mergeCell ref="E162:G162"/>
    <mergeCell ref="E163:G163"/>
    <mergeCell ref="E150:G150"/>
    <mergeCell ref="B151:B155"/>
    <mergeCell ref="E151:G151"/>
    <mergeCell ref="E152:G152"/>
    <mergeCell ref="E153:G153"/>
    <mergeCell ref="E154:G154"/>
    <mergeCell ref="E155:G155"/>
    <mergeCell ref="E78:E79"/>
    <mergeCell ref="F78:F79"/>
    <mergeCell ref="G78:G79"/>
    <mergeCell ref="B41:B42"/>
    <mergeCell ref="C41:H41"/>
    <mergeCell ref="C42:H42"/>
    <mergeCell ref="C43:H43"/>
    <mergeCell ref="C44:H44"/>
    <mergeCell ref="B48:B53"/>
    <mergeCell ref="D78:D79"/>
    <mergeCell ref="A6:B6"/>
    <mergeCell ref="C6:H6"/>
    <mergeCell ref="C27:H27"/>
    <mergeCell ref="C28:H28"/>
    <mergeCell ref="C29:H29"/>
    <mergeCell ref="C26:H26"/>
    <mergeCell ref="B11:H11"/>
    <mergeCell ref="A13:H14"/>
    <mergeCell ref="C23:H23"/>
    <mergeCell ref="C24:H24"/>
    <mergeCell ref="C25:H25"/>
    <mergeCell ref="B22:B40"/>
    <mergeCell ref="C22:H22"/>
    <mergeCell ref="C31:H31"/>
    <mergeCell ref="C32:H32"/>
    <mergeCell ref="C33:H33"/>
    <mergeCell ref="A2:H2"/>
    <mergeCell ref="A4:B4"/>
    <mergeCell ref="C4:H4"/>
    <mergeCell ref="A5:B5"/>
    <mergeCell ref="C5:H5"/>
    <mergeCell ref="E181:G181"/>
    <mergeCell ref="E178:G178"/>
    <mergeCell ref="C34:H34"/>
    <mergeCell ref="C35:H35"/>
    <mergeCell ref="C40:H40"/>
    <mergeCell ref="E177:G177"/>
    <mergeCell ref="H78:H79"/>
    <mergeCell ref="D53:H53"/>
    <mergeCell ref="D51:H51"/>
    <mergeCell ref="C48:C50"/>
    <mergeCell ref="C51:C52"/>
    <mergeCell ref="D52:H52"/>
    <mergeCell ref="D48:H48"/>
    <mergeCell ref="D49:H49"/>
    <mergeCell ref="D50:H50"/>
    <mergeCell ref="C78:C79"/>
    <mergeCell ref="A7:B7"/>
    <mergeCell ref="C7:H7"/>
    <mergeCell ref="A8:B8"/>
    <mergeCell ref="C8:H8"/>
    <mergeCell ref="A9:B9"/>
    <mergeCell ref="C9:H9"/>
    <mergeCell ref="C30:H30"/>
    <mergeCell ref="C36:H36"/>
    <mergeCell ref="C37:H37"/>
    <mergeCell ref="C38:H38"/>
    <mergeCell ref="C39:H39"/>
    <mergeCell ref="B178:B181"/>
    <mergeCell ref="B81:B82"/>
    <mergeCell ref="B83:B85"/>
    <mergeCell ref="B99:B105"/>
    <mergeCell ref="B87:B88"/>
    <mergeCell ref="B90:B9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dda851a-452c-4914-8538-8301ddefa2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9CF6CDC9F830489971E8958E239073" ma:contentTypeVersion="14" ma:contentTypeDescription="Crée un document." ma:contentTypeScope="" ma:versionID="4c5d54fd13725d6d89049d46e78a6eda">
  <xsd:schema xmlns:xsd="http://www.w3.org/2001/XMLSchema" xmlns:xs="http://www.w3.org/2001/XMLSchema" xmlns:p="http://schemas.microsoft.com/office/2006/metadata/properties" xmlns:ns3="5dda851a-452c-4914-8538-8301ddefa289" xmlns:ns4="d17b068a-d3b6-4767-9c34-2a198213487c" targetNamespace="http://schemas.microsoft.com/office/2006/metadata/properties" ma:root="true" ma:fieldsID="32d3bb326533f3721e03e514017b472b" ns3:_="" ns4:_="">
    <xsd:import namespace="5dda851a-452c-4914-8538-8301ddefa289"/>
    <xsd:import namespace="d17b068a-d3b6-4767-9c34-2a198213487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851a-452c-4914-8538-8301ddefa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7b068a-d3b6-4767-9c34-2a198213487c"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5961D-7710-4404-AE68-AA86BF2FCBBC}">
  <ds:schemaRefs>
    <ds:schemaRef ds:uri="5dda851a-452c-4914-8538-8301ddefa289"/>
    <ds:schemaRef ds:uri="http://purl.org/dc/elements/1.1/"/>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d17b068a-d3b6-4767-9c34-2a198213487c"/>
    <ds:schemaRef ds:uri="http://schemas.microsoft.com/office/2006/metadata/properties"/>
  </ds:schemaRefs>
</ds:datastoreItem>
</file>

<file path=customXml/itemProps2.xml><?xml version="1.0" encoding="utf-8"?>
<ds:datastoreItem xmlns:ds="http://schemas.openxmlformats.org/officeDocument/2006/customXml" ds:itemID="{98941118-6C8E-4F7A-B763-8D96EA3CE1D3}">
  <ds:schemaRefs>
    <ds:schemaRef ds:uri="http://schemas.microsoft.com/sharepoint/v3/contenttype/forms"/>
  </ds:schemaRefs>
</ds:datastoreItem>
</file>

<file path=customXml/itemProps3.xml><?xml version="1.0" encoding="utf-8"?>
<ds:datastoreItem xmlns:ds="http://schemas.openxmlformats.org/officeDocument/2006/customXml" ds:itemID="{3D9EAE13-A579-4A7B-A012-D54C25460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851a-452c-4914-8538-8301ddefa289"/>
    <ds:schemaRef ds:uri="d17b068a-d3b6-4767-9c34-2a19821348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Critères d'éligibilité socle</vt:lpstr>
      <vt:lpstr>critères transversaux</vt:lpstr>
      <vt:lpstr>critères bonus</vt:lpstr>
      <vt:lpstr>OS 1.1</vt:lpstr>
      <vt:lpstr>OS 1.2</vt:lpstr>
      <vt:lpstr>OS 1.3</vt:lpstr>
      <vt:lpstr>OS 1.5</vt:lpstr>
      <vt:lpstr>OS 2.1</vt:lpstr>
      <vt:lpstr>OS 2.2</vt:lpstr>
      <vt:lpstr>OS 2.4</vt:lpstr>
      <vt:lpstr>OS 2.5</vt:lpstr>
      <vt:lpstr>OS 2.6</vt:lpstr>
      <vt:lpstr>OS 2.7</vt:lpstr>
      <vt:lpstr>OS 2.8</vt:lpstr>
      <vt:lpstr>OS 3.2</vt:lpstr>
      <vt:lpstr>OS 4.1</vt:lpstr>
      <vt:lpstr>OS 4.2</vt:lpstr>
      <vt:lpstr>OS 4.5</vt:lpstr>
      <vt:lpstr>OS 4.6</vt:lpstr>
      <vt:lpstr>OS 4.7</vt:lpstr>
      <vt:lpstr>OS 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Aurélie MAUGRAN-GARNIER</dc:creator>
  <cp:keywords/>
  <dc:description/>
  <cp:lastModifiedBy>Karen HELOUET</cp:lastModifiedBy>
  <cp:revision/>
  <dcterms:created xsi:type="dcterms:W3CDTF">2015-07-03T19:26:48Z</dcterms:created>
  <dcterms:modified xsi:type="dcterms:W3CDTF">2023-10-10T19:41:43Z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0x010100F59CF6CDC9F830489971E8958E239073</vt:lpwstr>
  </property>
  <property fmtid="{D5CDD505-2E9C-101B-9397-08002B2CF9AE}" pid="3" name="MediaServiceImageTags">
    <vt:lpwstr/>
  </property>
</Properties>
</file>